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SETOR DE COMPRAS\2018\Termo de Referência\Ar Condicionado - Calendário 131.2018 - SGPe 10717.2018 - Laís\"/>
    </mc:Choice>
  </mc:AlternateContent>
  <bookViews>
    <workbookView xWindow="0" yWindow="0" windowWidth="21600" windowHeight="9435" tabRatio="598"/>
  </bookViews>
  <sheets>
    <sheet name="Planilha para Edital" sheetId="3" r:id="rId1"/>
  </sheets>
  <definedNames>
    <definedName name="_xlnm._FilterDatabase" localSheetId="0" hidden="1">'Planilha para Edital'!$A$2:$AF$32</definedName>
    <definedName name="_xlnm.Print_Area" localSheetId="0">'Planilha para Edital'!$A$1:$AF$44</definedName>
    <definedName name="_xlnm.Print_Titles" localSheetId="0">'Planilha para Edital'!$1:$2</definedName>
  </definedNames>
  <calcPr calcId="152511"/>
</workbook>
</file>

<file path=xl/calcChain.xml><?xml version="1.0" encoding="utf-8"?>
<calcChain xmlns="http://schemas.openxmlformats.org/spreadsheetml/2006/main">
  <c r="AF35" i="3" l="1"/>
  <c r="AD43" i="3"/>
  <c r="U43" i="3"/>
  <c r="AE43" i="3" l="1"/>
  <c r="AD38" i="3"/>
  <c r="U38" i="3"/>
  <c r="AD42" i="3"/>
  <c r="U42" i="3"/>
  <c r="AD41" i="3"/>
  <c r="U41" i="3"/>
  <c r="AD40" i="3"/>
  <c r="U40" i="3"/>
  <c r="AD39" i="3"/>
  <c r="U39" i="3"/>
  <c r="AD36" i="3"/>
  <c r="U36" i="3"/>
  <c r="AD37" i="3"/>
  <c r="U37" i="3"/>
  <c r="AD35" i="3"/>
  <c r="U35" i="3"/>
  <c r="AD34" i="3"/>
  <c r="U34" i="3"/>
  <c r="AD33" i="3"/>
  <c r="U33" i="3"/>
  <c r="U23" i="3"/>
  <c r="U3" i="3"/>
  <c r="AE40" i="3" l="1"/>
  <c r="AE33" i="3"/>
  <c r="AE35" i="3"/>
  <c r="AE42" i="3"/>
  <c r="AE37" i="3"/>
  <c r="AE39" i="3"/>
  <c r="AE36" i="3"/>
  <c r="AE41" i="3"/>
  <c r="AE38" i="3"/>
  <c r="AE34" i="3"/>
  <c r="AD4" i="3"/>
  <c r="AD5" i="3"/>
  <c r="AD6" i="3"/>
  <c r="AD7" i="3"/>
  <c r="AD8" i="3"/>
  <c r="AD9" i="3"/>
  <c r="AD10" i="3"/>
  <c r="AD11" i="3"/>
  <c r="AD12" i="3"/>
  <c r="AD13" i="3"/>
  <c r="AD14" i="3"/>
  <c r="AD15" i="3"/>
  <c r="AD16" i="3"/>
  <c r="AD17" i="3"/>
  <c r="AD18" i="3"/>
  <c r="AD19" i="3"/>
  <c r="AD20" i="3"/>
  <c r="AD21" i="3"/>
  <c r="AD22" i="3"/>
  <c r="AD24" i="3"/>
  <c r="AD25" i="3"/>
  <c r="AD26" i="3"/>
  <c r="AD27" i="3"/>
  <c r="AD28" i="3"/>
  <c r="AD29" i="3"/>
  <c r="AD30" i="3"/>
  <c r="AD31" i="3"/>
  <c r="AD32" i="3"/>
  <c r="AD23" i="3"/>
  <c r="AE23" i="3" s="1"/>
  <c r="AF23" i="3" s="1"/>
  <c r="AD3" i="3"/>
  <c r="AE3" i="3" s="1"/>
  <c r="AF33" i="3" l="1"/>
  <c r="U4" i="3"/>
  <c r="U5" i="3"/>
  <c r="U6" i="3"/>
  <c r="U7" i="3"/>
  <c r="U8" i="3"/>
  <c r="U9" i="3"/>
  <c r="U10" i="3"/>
  <c r="U11" i="3"/>
  <c r="U12" i="3"/>
  <c r="U13" i="3"/>
  <c r="U14" i="3"/>
  <c r="U15" i="3"/>
  <c r="U16" i="3"/>
  <c r="U17" i="3"/>
  <c r="U18" i="3"/>
  <c r="U19" i="3"/>
  <c r="U20" i="3"/>
  <c r="U21" i="3"/>
  <c r="U22" i="3"/>
  <c r="U24" i="3"/>
  <c r="U25" i="3"/>
  <c r="U26" i="3"/>
  <c r="U27" i="3"/>
  <c r="U28" i="3"/>
  <c r="U29" i="3"/>
  <c r="U30" i="3"/>
  <c r="U31" i="3"/>
  <c r="U32" i="3"/>
  <c r="AF3" i="3" l="1"/>
  <c r="AE22" i="3" l="1"/>
  <c r="AF22" i="3" s="1"/>
  <c r="AE32" i="3"/>
  <c r="AE4" i="3" l="1"/>
  <c r="AF4" i="3" s="1"/>
  <c r="AE5" i="3"/>
  <c r="AF5" i="3" s="1"/>
  <c r="AE6" i="3"/>
  <c r="AF6" i="3" s="1"/>
  <c r="AE7" i="3"/>
  <c r="AF7" i="3" s="1"/>
  <c r="AE8" i="3"/>
  <c r="AF8" i="3" s="1"/>
  <c r="AE9" i="3"/>
  <c r="AF9" i="3" s="1"/>
  <c r="AE10" i="3"/>
  <c r="AF10" i="3" s="1"/>
  <c r="AE11" i="3"/>
  <c r="AF11" i="3" s="1"/>
  <c r="AE12" i="3"/>
  <c r="AF12" i="3" s="1"/>
  <c r="AE13" i="3"/>
  <c r="AF13" i="3" s="1"/>
  <c r="AE14" i="3"/>
  <c r="AF14" i="3" s="1"/>
  <c r="AE15" i="3"/>
  <c r="AF15" i="3" s="1"/>
  <c r="AE16" i="3"/>
  <c r="AF16" i="3" s="1"/>
  <c r="AE17" i="3"/>
  <c r="AF17" i="3" s="1"/>
  <c r="AE18" i="3"/>
  <c r="AF18" i="3" s="1"/>
  <c r="AE19" i="3"/>
  <c r="AF19" i="3" s="1"/>
  <c r="AE20" i="3"/>
  <c r="AF20" i="3" s="1"/>
  <c r="AE21" i="3"/>
  <c r="AF21" i="3" s="1"/>
  <c r="AE24" i="3"/>
  <c r="AE25" i="3"/>
  <c r="AE26" i="3"/>
  <c r="AE27" i="3"/>
  <c r="AE28" i="3"/>
  <c r="AE29" i="3"/>
  <c r="AE30" i="3"/>
  <c r="AE31" i="3"/>
  <c r="AF24" i="3" l="1"/>
  <c r="AF44" i="3" s="1"/>
</calcChain>
</file>

<file path=xl/sharedStrings.xml><?xml version="1.0" encoding="utf-8"?>
<sst xmlns="http://schemas.openxmlformats.org/spreadsheetml/2006/main" count="242" uniqueCount="91">
  <si>
    <t>Unid</t>
  </si>
  <si>
    <t>Peça</t>
  </si>
  <si>
    <t>Metro</t>
  </si>
  <si>
    <t>Serviço</t>
  </si>
  <si>
    <t>ITEM</t>
  </si>
  <si>
    <t>449052-34</t>
  </si>
  <si>
    <t>339039-25</t>
  </si>
  <si>
    <t>Detalhamento de Despesa</t>
  </si>
  <si>
    <t xml:space="preserve">Metro adicional de linha para instalação de split até 24.000 BTU/h. </t>
  </si>
  <si>
    <t xml:space="preserve">Metro adicional de linha para instalação de split acima de 48.000 BTU/h. </t>
  </si>
  <si>
    <t xml:space="preserve">Cortina de Ar. Dimensões aproximadas: (L X A XP): 150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</si>
  <si>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 xml:space="preserve">Instalação completa de equipamento de ar-condicionado tipo "split" até 24.000 BTU/h incluindo até 3 metros de distância entre evaporadora e condensadora – Composto de 01 (uma) unidade evaporadora e 01 (uma) unidade condensadora. </t>
  </si>
  <si>
    <t xml:space="preserve">Instalação completa de equipamento de ar-condicionado tipo "split" de 25.000 a 48.000 BTU/h incluindo até 3 metros de distância entre evaporadora e condensadora – Composto de 01 (uma) unidade evaporadora e 01 (uma) unidade condensadora. </t>
  </si>
  <si>
    <t xml:space="preserve">Instalação completa de equipamento de ar-condicionado tipo "split" acima de 48.000 BTU/h incluindo até 3 metros de distância entre evaporadora e condensadora – Composto de 01 (uma) unidade evaporadora e 01 (uma) unidade condensadora. </t>
  </si>
  <si>
    <t>Lote</t>
  </si>
  <si>
    <t>TOTAL</t>
  </si>
  <si>
    <t>ESAG</t>
  </si>
  <si>
    <t>CEART</t>
  </si>
  <si>
    <t>FAED</t>
  </si>
  <si>
    <t>CEAD</t>
  </si>
  <si>
    <t>CEFID</t>
  </si>
  <si>
    <t>CERES</t>
  </si>
  <si>
    <t>CESFI</t>
  </si>
  <si>
    <t>CAV</t>
  </si>
  <si>
    <t>CCT</t>
  </si>
  <si>
    <t>CEO</t>
  </si>
  <si>
    <t>CEAVI</t>
  </si>
  <si>
    <t xml:space="preserve">Bomba dreno para remoção de condensados, para sistemas de ar condicionado tipo split ou janela, com funcionamento silencioso e suave. Tamanho compacto e montagem oculta, 220 volts. </t>
  </si>
  <si>
    <t xml:space="preserve">Instalação de bomba dreno para remoção de condensador, para sistemas de ar condicionado tipo split ou janela. </t>
  </si>
  <si>
    <t>Banco de Preços</t>
  </si>
  <si>
    <t>Preço Máximo Unitário</t>
  </si>
  <si>
    <t>Preço Máximo Total</t>
  </si>
  <si>
    <t>Instalação de Cortina de Ar.</t>
  </si>
  <si>
    <t>Total Lote</t>
  </si>
  <si>
    <t>ESPECIFICAÇÃO</t>
  </si>
  <si>
    <t>Grupo-Classe</t>
  </si>
  <si>
    <t>Código NUC</t>
  </si>
  <si>
    <t>39-02</t>
  </si>
  <si>
    <t>00416-2-057</t>
  </si>
  <si>
    <t>00416-2-132</t>
  </si>
  <si>
    <t>00416-2-120</t>
  </si>
  <si>
    <t>00416-2-147</t>
  </si>
  <si>
    <t>00416-2-026</t>
  </si>
  <si>
    <t>00416-2-088</t>
  </si>
  <si>
    <t>00416-2-084</t>
  </si>
  <si>
    <t>00416-2-142</t>
  </si>
  <si>
    <t>00416-2-020</t>
  </si>
  <si>
    <t>00416-2-044</t>
  </si>
  <si>
    <t>00416-2-011</t>
  </si>
  <si>
    <t>00416-2-122</t>
  </si>
  <si>
    <t>00416-2-074</t>
  </si>
  <si>
    <t>07636-8-001</t>
  </si>
  <si>
    <t>39-06</t>
  </si>
  <si>
    <t>339030.25</t>
  </si>
  <si>
    <t>39-05</t>
  </si>
  <si>
    <t>02633-6-003</t>
  </si>
  <si>
    <t>04-03</t>
  </si>
  <si>
    <t>05015-5-004</t>
  </si>
  <si>
    <t>Empresa</t>
  </si>
  <si>
    <t>Monteiro e Fagundes</t>
  </si>
  <si>
    <t>Valor contratado 2017</t>
  </si>
  <si>
    <r>
      <t xml:space="preserve">Aparelho de ar condicionado tipo </t>
    </r>
    <r>
      <rPr>
        <b/>
        <sz val="12"/>
        <rFont val="Calibri"/>
        <family val="2"/>
        <scheme val="minor"/>
      </rPr>
      <t xml:space="preserve">Split High Wall </t>
    </r>
    <r>
      <rPr>
        <sz val="12"/>
        <rFont val="Calibri"/>
        <family val="2"/>
        <scheme val="minor"/>
      </rPr>
      <t xml:space="preserve">(para parede), ciclo </t>
    </r>
    <r>
      <rPr>
        <b/>
        <sz val="12"/>
        <rFont val="Calibri"/>
        <family val="2"/>
        <scheme val="minor"/>
      </rPr>
      <t>somente frio</t>
    </r>
    <r>
      <rPr>
        <sz val="12"/>
        <rFont val="Calibri"/>
        <family val="2"/>
        <scheme val="minor"/>
      </rPr>
      <t xml:space="preserve">, 220 V, capacidade frigorífica nominal de </t>
    </r>
    <r>
      <rPr>
        <b/>
        <sz val="12"/>
        <rFont val="Calibri"/>
        <family val="2"/>
        <scheme val="minor"/>
      </rPr>
      <t>9.000 btu’s</t>
    </r>
    <r>
      <rPr>
        <sz val="12"/>
        <rFont val="Calibri"/>
        <family val="2"/>
        <scheme val="minor"/>
      </rPr>
      <t xml:space="preserve">, com controle remoto individual sem fio em português, filtro de ar lavável (de acordo com ABNT NBR 16401/2008), 60Hz, com ruído máximo de 60dB, tecnologia </t>
    </r>
    <r>
      <rPr>
        <b/>
        <sz val="12"/>
        <rFont val="Calibri"/>
        <family val="2"/>
        <scheme val="minor"/>
      </rPr>
      <t>inverter</t>
    </r>
    <r>
      <rPr>
        <sz val="12"/>
        <rFont val="Calibri"/>
        <family val="2"/>
        <scheme val="minor"/>
      </rPr>
      <t>, com gás refrigerante ecológico R410A não nocivo para a camada de ozonio,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r>
  </si>
  <si>
    <r>
      <t>Metro adicional de linha para instalação de split de 25.000 a 48.000 BTU/h.</t>
    </r>
    <r>
      <rPr>
        <sz val="12"/>
        <color rgb="FFFF0000"/>
        <rFont val="Calibri"/>
        <family val="2"/>
        <scheme val="minor"/>
      </rPr>
      <t xml:space="preserve"> </t>
    </r>
  </si>
  <si>
    <r>
      <t>Desinstalação de equipamento de ar-condicionado.</t>
    </r>
    <r>
      <rPr>
        <sz val="12"/>
        <color rgb="FFFF0000"/>
        <rFont val="Calibri"/>
        <family val="2"/>
        <scheme val="minor"/>
      </rPr>
      <t xml:space="preserve"> </t>
    </r>
  </si>
  <si>
    <t>Maximarcas</t>
  </si>
  <si>
    <t>Continental Center</t>
  </si>
  <si>
    <t>Web Continental</t>
  </si>
  <si>
    <t>Aparelho de ar condicionado tipo Split High Wall (para parede), ciclo quente e frio, 220 V, capacidade frigorífica nominal de 12.000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</si>
  <si>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9.000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</si>
  <si>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12.000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</si>
  <si>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</si>
  <si>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18.000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</si>
  <si>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18.000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</si>
  <si>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24.000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</si>
  <si>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24.000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</si>
  <si>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23.000 a 24.000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</si>
  <si>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27.000 a 30.000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</si>
  <si>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27.000 a 30.000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</si>
  <si>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32.000 a 36.000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</si>
  <si>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220 V, capacidade frigorífica nominal de 32.000 a 36.000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</si>
  <si>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380 V trifásico, capacidade frigorífica nominal de 54.000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</si>
  <si>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Reitoria - SEMS</t>
  </si>
  <si>
    <t>Reitoria - SETIC</t>
  </si>
  <si>
    <t>E e Ar</t>
  </si>
  <si>
    <t>Desumidificador compacto elétrico, automático, controlador da umidade ambiente, com capacidade para retirar até 30 litros de água por dia (24h) do ar, próprio para ambiente de até 1000 m3. Possui umidostato para regulagem da umidade do ambiente, defrost e filtro de ar incorporados. Características técnicas (V) 110V ou 220V; Capacidade (m3): 1000m3; Capacidade do compressor: 1/2Hp; Potência desumidificador (W): 610W/720W; Corrente (A) 7,8/3,2a; Desumidificação (L/dia) 18L/dia 27ºC 60% RH - 30L/dia 30ºC 80%RH; Dimensões (mm) 350x455x603mm; Elemento Resfriamento: compressor, gás refrigerante compressor: R13A; Peso (kg):25Kg; Pressão Máx. Descarga: 3,5 Mpa; Pressão Máx. Sucção: 1,0 Mpa; Reservatório Desumidificador (L): 6L. Temperatura mínima c/ Defrost: Automático; Temperatura mínima s/ Defrost: Automático. Temperatura de trabalho (ºC): 5 ºC a 32ºC; Filtro: PVC, Ruído (db): 49db; Volume de Ar Hora: 110m3/H.</t>
  </si>
  <si>
    <t>01825-2-011</t>
  </si>
  <si>
    <t>39-04</t>
  </si>
  <si>
    <t>NOVO ANEXO II -  Ar Condicionado 2018</t>
  </si>
  <si>
    <t>Aparelho de ar condicionado tipo Split Piso Teto, ciclo somente frio, 380 V trifásico, com pressotato de alta e baixa e rele contra inversão de fase, capacidade frigorífica nominal de 48.000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</si>
  <si>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quente e frio, 380 V trifásico, com pressotato de alta e baixa e rele contra inversão de fase, capacidade frigorífica nominal de 48.000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</si>
  <si>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somente frio, 380 V trifásico, com pressotato de alta e baixa e rele contra inversão de fase, capacidade frigorífica nominal de 42.000 a 48.000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</si>
</sst>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4" formatCode="_-&quot;R$&quot;\ * #,##0.00_-;\-&quot;R$&quot;\ * #,##0.00_-;_-&quot;R$&quot;\ * &quot;-&quot;??_-;_-@_-"/>
    <numFmt numFmtId="43" formatCode="_-* #,##0.00_-;\-* #,##0.00_-;_-* &quot;-&quot;??_-;_-@_-"/>
    <numFmt numFmtId="164" formatCode="_(* #,##0.00_);_(* \(#,##0.00\);_(* &quot;-&quot;??_);_(@_)"/>
  </numFmts>
  <fonts count="17"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12"/>
      <name val="Arial"/>
      <family val="2"/>
    </font>
    <font>
      <u/>
      <sz val="10"/>
      <color indexed="12"/>
      <name val="Arial"/>
      <family val="2"/>
    </font>
    <font>
      <sz val="10"/>
      <name val="Arial"/>
      <family val="2"/>
    </font>
    <font>
      <sz val="11"/>
      <color theme="1"/>
      <name val="Calibri"/>
      <family val="2"/>
      <scheme val="minor"/>
    </font>
    <font>
      <u/>
      <sz val="10"/>
      <color theme="10"/>
      <name val="Arial"/>
      <family val="2"/>
    </font>
    <font>
      <b/>
      <sz val="10"/>
      <name val="Arial"/>
      <family val="2"/>
    </font>
    <font>
      <b/>
      <sz val="12"/>
      <name val="Calibri"/>
      <family val="2"/>
      <scheme val="minor"/>
    </font>
    <font>
      <b/>
      <sz val="18"/>
      <name val="Calibri"/>
      <family val="2"/>
      <scheme val="minor"/>
    </font>
    <font>
      <sz val="12"/>
      <name val="Calibri"/>
      <family val="2"/>
      <scheme val="minor"/>
    </font>
    <font>
      <b/>
      <sz val="12"/>
      <color theme="1"/>
      <name val="Arial"/>
      <family val="2"/>
    </font>
    <font>
      <sz val="12"/>
      <color rgb="FFFF0000"/>
      <name val="Calibri"/>
      <family val="2"/>
      <scheme val="minor"/>
    </font>
    <font>
      <sz val="12"/>
      <name val="Arial"/>
      <family val="2"/>
    </font>
  </fonts>
  <fills count="6">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6">
    <xf numFmtId="0" fontId="0" fillId="0" borderId="0"/>
    <xf numFmtId="0" fontId="8" fillId="0" borderId="0"/>
    <xf numFmtId="0" fontId="4" fillId="0" borderId="0"/>
    <xf numFmtId="164" fontId="3" fillId="0" borderId="0" applyFont="0" applyFill="0" applyBorder="0" applyAlignment="0" applyProtection="0"/>
    <xf numFmtId="164" fontId="4" fillId="0" borderId="0" applyFont="0" applyFill="0" applyBorder="0" applyAlignment="0" applyProtection="0"/>
    <xf numFmtId="164" fontId="7" fillId="0" borderId="0" applyFont="0" applyFill="0" applyBorder="0" applyAlignment="0" applyProtection="0"/>
    <xf numFmtId="0" fontId="2" fillId="0" borderId="0"/>
    <xf numFmtId="0" fontId="3" fillId="0" borderId="0"/>
    <xf numFmtId="44" fontId="3" fillId="0" borderId="0" applyFont="0" applyFill="0" applyBorder="0" applyAlignment="0" applyProtection="0"/>
    <xf numFmtId="0" fontId="3" fillId="0" borderId="0"/>
    <xf numFmtId="0" fontId="6"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164" fontId="3" fillId="0" borderId="0" applyFont="0" applyFill="0" applyBorder="0" applyAlignment="0" applyProtection="0"/>
    <xf numFmtId="164" fontId="3" fillId="0" borderId="0" applyFont="0" applyFill="0" applyBorder="0" applyAlignment="0" applyProtection="0"/>
    <xf numFmtId="0" fontId="1" fillId="0" borderId="0"/>
  </cellStyleXfs>
  <cellXfs count="45">
    <xf numFmtId="0" fontId="0" fillId="0" borderId="0" xfId="0"/>
    <xf numFmtId="0" fontId="5" fillId="2" borderId="0" xfId="0" applyFont="1" applyFill="1" applyAlignment="1">
      <alignment horizontal="center" vertical="center"/>
    </xf>
    <xf numFmtId="0" fontId="4" fillId="2" borderId="0" xfId="0" applyFont="1" applyFill="1"/>
    <xf numFmtId="0" fontId="3" fillId="2" borderId="0" xfId="0" applyFont="1" applyFill="1"/>
    <xf numFmtId="0" fontId="4" fillId="2" borderId="0" xfId="0" applyFont="1" applyFill="1" applyAlignment="1">
      <alignment horizontal="center"/>
    </xf>
    <xf numFmtId="0" fontId="10" fillId="2" borderId="0" xfId="0" applyFont="1" applyFill="1"/>
    <xf numFmtId="0" fontId="11" fillId="4" borderId="1" xfId="0" applyFont="1" applyFill="1" applyBorder="1" applyAlignment="1">
      <alignment horizontal="center" vertical="center"/>
    </xf>
    <xf numFmtId="0" fontId="11" fillId="4" borderId="1" xfId="0" applyFont="1" applyFill="1" applyBorder="1" applyAlignment="1">
      <alignment horizontal="center" vertical="center" textRotation="90" wrapText="1"/>
    </xf>
    <xf numFmtId="0" fontId="11" fillId="4" borderId="1" xfId="0" applyFont="1" applyFill="1" applyBorder="1" applyAlignment="1" applyProtection="1">
      <alignment horizontal="center" vertical="center" textRotation="90" wrapText="1"/>
      <protection locked="0"/>
    </xf>
    <xf numFmtId="43" fontId="11" fillId="4"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xf>
    <xf numFmtId="0" fontId="13" fillId="2" borderId="1" xfId="0" applyFont="1" applyFill="1" applyBorder="1" applyAlignment="1">
      <alignment horizontal="justify" vertical="top" wrapText="1"/>
    </xf>
    <xf numFmtId="0" fontId="13" fillId="2" borderId="1" xfId="0" applyFont="1" applyFill="1" applyBorder="1" applyAlignment="1">
      <alignment horizontal="center" vertical="center" wrapText="1"/>
    </xf>
    <xf numFmtId="0" fontId="11" fillId="2" borderId="1" xfId="3" applyNumberFormat="1" applyFont="1" applyFill="1" applyBorder="1" applyAlignment="1" applyProtection="1">
      <alignment horizontal="center" vertical="center" wrapText="1"/>
      <protection locked="0"/>
    </xf>
    <xf numFmtId="41" fontId="11" fillId="2" borderId="1" xfId="3" applyNumberFormat="1" applyFont="1" applyFill="1" applyBorder="1" applyAlignment="1" applyProtection="1">
      <alignment horizontal="center" vertical="center" wrapText="1"/>
      <protection locked="0"/>
    </xf>
    <xf numFmtId="0" fontId="11" fillId="5" borderId="1" xfId="0" applyFont="1" applyFill="1" applyBorder="1" applyAlignment="1">
      <alignment horizontal="center" vertical="center"/>
    </xf>
    <xf numFmtId="0" fontId="13" fillId="5" borderId="1" xfId="0" applyFont="1" applyFill="1" applyBorder="1" applyAlignment="1">
      <alignment horizontal="justify" vertical="top" wrapText="1"/>
    </xf>
    <xf numFmtId="0" fontId="13" fillId="5" borderId="1" xfId="0" applyFont="1" applyFill="1" applyBorder="1" applyAlignment="1">
      <alignment horizontal="center" vertical="center" wrapText="1"/>
    </xf>
    <xf numFmtId="0" fontId="11" fillId="5" borderId="1" xfId="3" applyNumberFormat="1" applyFont="1" applyFill="1" applyBorder="1" applyAlignment="1" applyProtection="1">
      <alignment horizontal="center" vertical="center" wrapText="1"/>
      <protection locked="0"/>
    </xf>
    <xf numFmtId="41" fontId="11" fillId="5" borderId="1" xfId="3" applyNumberFormat="1" applyFont="1" applyFill="1" applyBorder="1" applyAlignment="1" applyProtection="1">
      <alignment horizontal="center" vertical="center" wrapText="1"/>
      <protection locked="0"/>
    </xf>
    <xf numFmtId="0" fontId="13" fillId="5" borderId="1" xfId="0" applyFont="1" applyFill="1" applyBorder="1" applyAlignment="1">
      <alignment horizontal="center" vertical="center"/>
    </xf>
    <xf numFmtId="0" fontId="13" fillId="2" borderId="1" xfId="0" applyFont="1" applyFill="1" applyBorder="1" applyAlignment="1">
      <alignment horizontal="center" vertical="center"/>
    </xf>
    <xf numFmtId="0" fontId="5" fillId="5" borderId="1" xfId="0" applyFont="1" applyFill="1" applyBorder="1" applyAlignment="1">
      <alignment horizontal="center" vertical="center"/>
    </xf>
    <xf numFmtId="49" fontId="13" fillId="2" borderId="1" xfId="0" applyNumberFormat="1" applyFont="1" applyFill="1" applyBorder="1" applyAlignment="1">
      <alignment horizontal="center" vertical="center"/>
    </xf>
    <xf numFmtId="0" fontId="16" fillId="2" borderId="1" xfId="0" applyFont="1" applyFill="1" applyBorder="1" applyAlignment="1">
      <alignment horizontal="center" vertical="center"/>
    </xf>
    <xf numFmtId="0" fontId="11" fillId="2" borderId="1" xfId="0" applyFont="1" applyFill="1" applyBorder="1" applyAlignment="1">
      <alignment horizontal="center" vertical="center"/>
    </xf>
    <xf numFmtId="43" fontId="5" fillId="2" borderId="1" xfId="0" applyNumberFormat="1" applyFont="1" applyFill="1" applyBorder="1" applyAlignment="1">
      <alignment horizontal="center" vertical="center"/>
    </xf>
    <xf numFmtId="43" fontId="5" fillId="5" borderId="1" xfId="0" applyNumberFormat="1" applyFont="1" applyFill="1" applyBorder="1" applyAlignment="1">
      <alignment horizontal="center" vertical="center"/>
    </xf>
    <xf numFmtId="43" fontId="14" fillId="2" borderId="1" xfId="0" applyNumberFormat="1" applyFont="1" applyFill="1" applyBorder="1" applyAlignment="1">
      <alignment horizontal="center" vertical="center"/>
    </xf>
    <xf numFmtId="43" fontId="14" fillId="5" borderId="1" xfId="0" applyNumberFormat="1" applyFont="1" applyFill="1" applyBorder="1" applyAlignment="1">
      <alignment horizontal="center" vertical="center"/>
    </xf>
    <xf numFmtId="43" fontId="5" fillId="2" borderId="1" xfId="0" applyNumberFormat="1" applyFont="1" applyFill="1" applyBorder="1" applyAlignment="1">
      <alignment horizontal="center" vertical="center" wrapText="1"/>
    </xf>
    <xf numFmtId="43" fontId="5" fillId="2" borderId="2" xfId="0" applyNumberFormat="1" applyFont="1" applyFill="1" applyBorder="1" applyAlignment="1">
      <alignment horizontal="center" vertical="center"/>
    </xf>
    <xf numFmtId="49"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center" vertical="center"/>
    </xf>
    <xf numFmtId="43" fontId="5" fillId="2" borderId="1" xfId="0" applyNumberFormat="1" applyFont="1" applyFill="1" applyBorder="1"/>
    <xf numFmtId="0" fontId="5" fillId="2" borderId="1" xfId="0" applyFont="1" applyFill="1" applyBorder="1"/>
    <xf numFmtId="0" fontId="11" fillId="5" borderId="1" xfId="0" applyFont="1" applyFill="1" applyBorder="1" applyAlignment="1">
      <alignment horizontal="center" vertical="center"/>
    </xf>
    <xf numFmtId="43" fontId="5" fillId="5" borderId="1" xfId="0" applyNumberFormat="1" applyFont="1" applyFill="1" applyBorder="1" applyAlignment="1">
      <alignment horizontal="center" vertical="center"/>
    </xf>
    <xf numFmtId="0" fontId="11" fillId="5" borderId="1" xfId="0" applyFont="1" applyFill="1" applyBorder="1" applyAlignment="1">
      <alignment horizontal="center" vertical="center"/>
    </xf>
    <xf numFmtId="43" fontId="5" fillId="5" borderId="1" xfId="0" applyNumberFormat="1" applyFont="1" applyFill="1" applyBorder="1" applyAlignment="1">
      <alignment horizontal="center" vertical="center"/>
    </xf>
    <xf numFmtId="0" fontId="12" fillId="3" borderId="1" xfId="0" applyFont="1" applyFill="1" applyBorder="1" applyAlignment="1">
      <alignment horizontal="center"/>
    </xf>
    <xf numFmtId="0" fontId="11" fillId="2" borderId="1" xfId="0" applyFont="1" applyFill="1" applyBorder="1" applyAlignment="1">
      <alignment horizontal="center" vertical="center"/>
    </xf>
    <xf numFmtId="43" fontId="5" fillId="2" borderId="1" xfId="0" applyNumberFormat="1" applyFont="1" applyFill="1" applyBorder="1" applyAlignment="1">
      <alignment horizontal="center" vertical="center"/>
    </xf>
    <xf numFmtId="0" fontId="11" fillId="5" borderId="3" xfId="0" applyFont="1" applyFill="1" applyBorder="1" applyAlignment="1">
      <alignment horizontal="center" vertical="center"/>
    </xf>
    <xf numFmtId="0" fontId="11" fillId="5" borderId="4" xfId="0" applyFont="1" applyFill="1" applyBorder="1" applyAlignment="1">
      <alignment horizontal="center" vertical="center"/>
    </xf>
  </cellXfs>
  <cellStyles count="16">
    <cellStyle name="Hiperlink 2" xfId="10"/>
    <cellStyle name="Hiperlink 3" xfId="11"/>
    <cellStyle name="Moeda 2" xfId="8"/>
    <cellStyle name="Normal" xfId="0" builtinId="0"/>
    <cellStyle name="Normal 2" xfId="1"/>
    <cellStyle name="Normal 2 2" xfId="7"/>
    <cellStyle name="Normal 2 3" xfId="12"/>
    <cellStyle name="Normal 3" xfId="2"/>
    <cellStyle name="Normal 3 2" xfId="9"/>
    <cellStyle name="Normal 4" xfId="6"/>
    <cellStyle name="Normal 4 2" xfId="15"/>
    <cellStyle name="Vírgula" xfId="3" builtinId="3"/>
    <cellStyle name="Vírgula 2" xfId="4"/>
    <cellStyle name="Vírgula 2 2" xfId="13"/>
    <cellStyle name="Vírgula 3" xfId="5"/>
    <cellStyle name="Vírgula 3 2" xfId="14"/>
  </cellStyles>
  <dxfs count="0"/>
  <tableStyles count="0" defaultTableStyle="TableStyleMedium9" defaultPivotStyle="PivotStyleLight16"/>
  <colors>
    <mruColors>
      <color rgb="FFEEF7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4"/>
  <sheetViews>
    <sheetView tabSelected="1" topLeftCell="E1" zoomScale="70" zoomScaleNormal="70" workbookViewId="0">
      <pane ySplit="2" topLeftCell="A36" activePane="bottomLeft" state="frozen"/>
      <selection pane="bottomLeft" activeCell="AD5" sqref="AD5"/>
    </sheetView>
  </sheetViews>
  <sheetFormatPr defaultRowHeight="15.75" x14ac:dyDescent="0.2"/>
  <cols>
    <col min="1" max="1" width="5.140625" style="5" bestFit="1" customWidth="1"/>
    <col min="2" max="2" width="5.85546875" style="1" bestFit="1" customWidth="1"/>
    <col min="3" max="3" width="94.5703125" style="2" bestFit="1" customWidth="1"/>
    <col min="4" max="4" width="8" style="2" customWidth="1"/>
    <col min="5" max="5" width="6.5703125" style="2" customWidth="1"/>
    <col min="6" max="6" width="13.28515625" style="2" customWidth="1"/>
    <col min="7" max="7" width="15.28515625" style="4" customWidth="1"/>
    <col min="8" max="9" width="6.85546875" style="2" customWidth="1"/>
    <col min="10" max="12" width="4.85546875" style="2" customWidth="1"/>
    <col min="13" max="14" width="4" style="2" customWidth="1"/>
    <col min="15" max="16" width="4.85546875" style="2" customWidth="1"/>
    <col min="17" max="17" width="6" style="2" customWidth="1"/>
    <col min="18" max="20" width="4.85546875" style="2" customWidth="1"/>
    <col min="21" max="21" width="6" style="2" customWidth="1"/>
    <col min="22" max="22" width="12.85546875" style="2" customWidth="1"/>
    <col min="23" max="23" width="12.85546875" style="5" customWidth="1"/>
    <col min="24" max="24" width="15.140625" style="5" customWidth="1"/>
    <col min="25" max="28" width="12.85546875" style="5" customWidth="1"/>
    <col min="29" max="29" width="11.5703125" style="5" customWidth="1"/>
    <col min="30" max="30" width="14.85546875" style="5" bestFit="1" customWidth="1"/>
    <col min="31" max="31" width="14.42578125" style="5" bestFit="1" customWidth="1"/>
    <col min="32" max="32" width="16.42578125" style="5" bestFit="1" customWidth="1"/>
    <col min="33" max="16384" width="9.140625" style="2"/>
  </cols>
  <sheetData>
    <row r="1" spans="1:32" ht="23.25" x14ac:dyDescent="0.35">
      <c r="A1" s="40" t="s">
        <v>87</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s="1" customFormat="1" ht="75.75" customHeight="1" x14ac:dyDescent="0.2">
      <c r="A2" s="6" t="s">
        <v>14</v>
      </c>
      <c r="B2" s="6" t="s">
        <v>4</v>
      </c>
      <c r="C2" s="6" t="s">
        <v>34</v>
      </c>
      <c r="D2" s="6" t="s">
        <v>0</v>
      </c>
      <c r="E2" s="7" t="s">
        <v>35</v>
      </c>
      <c r="F2" s="6" t="s">
        <v>36</v>
      </c>
      <c r="G2" s="7" t="s">
        <v>7</v>
      </c>
      <c r="H2" s="8" t="s">
        <v>81</v>
      </c>
      <c r="I2" s="8" t="s">
        <v>82</v>
      </c>
      <c r="J2" s="8" t="s">
        <v>16</v>
      </c>
      <c r="K2" s="8" t="s">
        <v>17</v>
      </c>
      <c r="L2" s="8" t="s">
        <v>18</v>
      </c>
      <c r="M2" s="8" t="s">
        <v>19</v>
      </c>
      <c r="N2" s="8" t="s">
        <v>20</v>
      </c>
      <c r="O2" s="8" t="s">
        <v>21</v>
      </c>
      <c r="P2" s="8" t="s">
        <v>22</v>
      </c>
      <c r="Q2" s="8" t="s">
        <v>26</v>
      </c>
      <c r="R2" s="8" t="s">
        <v>24</v>
      </c>
      <c r="S2" s="8" t="s">
        <v>23</v>
      </c>
      <c r="T2" s="8" t="s">
        <v>25</v>
      </c>
      <c r="U2" s="8" t="s">
        <v>15</v>
      </c>
      <c r="V2" s="8" t="s">
        <v>60</v>
      </c>
      <c r="W2" s="9" t="s">
        <v>29</v>
      </c>
      <c r="X2" s="9" t="s">
        <v>59</v>
      </c>
      <c r="Y2" s="9" t="s">
        <v>83</v>
      </c>
      <c r="Z2" s="9" t="s">
        <v>58</v>
      </c>
      <c r="AA2" s="9" t="s">
        <v>58</v>
      </c>
      <c r="AB2" s="9" t="s">
        <v>58</v>
      </c>
      <c r="AC2" s="9" t="s">
        <v>58</v>
      </c>
      <c r="AD2" s="9" t="s">
        <v>30</v>
      </c>
      <c r="AE2" s="9" t="s">
        <v>31</v>
      </c>
      <c r="AF2" s="9" t="s">
        <v>33</v>
      </c>
    </row>
    <row r="3" spans="1:32" ht="141.75" x14ac:dyDescent="0.2">
      <c r="A3" s="10">
        <v>1</v>
      </c>
      <c r="B3" s="10">
        <v>1</v>
      </c>
      <c r="C3" s="11" t="s">
        <v>61</v>
      </c>
      <c r="D3" s="12" t="s">
        <v>1</v>
      </c>
      <c r="E3" s="12" t="s">
        <v>37</v>
      </c>
      <c r="F3" s="12" t="s">
        <v>38</v>
      </c>
      <c r="G3" s="12" t="s">
        <v>5</v>
      </c>
      <c r="H3" s="13">
        <v>4</v>
      </c>
      <c r="I3" s="14"/>
      <c r="J3" s="14"/>
      <c r="K3" s="14">
        <v>5</v>
      </c>
      <c r="L3" s="14"/>
      <c r="M3" s="13"/>
      <c r="N3" s="13">
        <v>2</v>
      </c>
      <c r="O3" s="14">
        <v>1</v>
      </c>
      <c r="P3" s="14"/>
      <c r="Q3" s="14"/>
      <c r="R3" s="14">
        <v>10</v>
      </c>
      <c r="S3" s="14"/>
      <c r="T3" s="14"/>
      <c r="U3" s="14">
        <f>SUM(H3:T3)</f>
        <v>22</v>
      </c>
      <c r="V3" s="26">
        <v>1651.72</v>
      </c>
      <c r="W3" s="26">
        <v>2478.25</v>
      </c>
      <c r="X3" s="26"/>
      <c r="Y3" s="26">
        <v>1995</v>
      </c>
      <c r="Z3" s="26"/>
      <c r="AA3" s="26"/>
      <c r="AB3" s="26"/>
      <c r="AC3" s="26"/>
      <c r="AD3" s="26">
        <f>ROUNDDOWN(AVERAGE(V3:AC3),2)</f>
        <v>2041.65</v>
      </c>
      <c r="AE3" s="26">
        <f>AD3*U3</f>
        <v>44916.3</v>
      </c>
      <c r="AF3" s="26">
        <f>AE3</f>
        <v>44916.3</v>
      </c>
    </row>
    <row r="4" spans="1:32" ht="141.75" x14ac:dyDescent="0.2">
      <c r="A4" s="15">
        <v>2</v>
      </c>
      <c r="B4" s="15">
        <v>2</v>
      </c>
      <c r="C4" s="16" t="s">
        <v>68</v>
      </c>
      <c r="D4" s="17" t="s">
        <v>1</v>
      </c>
      <c r="E4" s="17" t="s">
        <v>37</v>
      </c>
      <c r="F4" s="17" t="s">
        <v>38</v>
      </c>
      <c r="G4" s="17" t="s">
        <v>5</v>
      </c>
      <c r="H4" s="18"/>
      <c r="I4" s="19"/>
      <c r="J4" s="19"/>
      <c r="K4" s="19"/>
      <c r="L4" s="19">
        <v>1</v>
      </c>
      <c r="M4" s="18">
        <v>4</v>
      </c>
      <c r="N4" s="18"/>
      <c r="O4" s="19"/>
      <c r="P4" s="19"/>
      <c r="Q4" s="19"/>
      <c r="R4" s="19"/>
      <c r="S4" s="19">
        <v>10</v>
      </c>
      <c r="T4" s="19">
        <v>6</v>
      </c>
      <c r="U4" s="19">
        <f t="shared" ref="U4:U32" si="0">SUM(H4:T4)</f>
        <v>21</v>
      </c>
      <c r="V4" s="27">
        <v>1933.38</v>
      </c>
      <c r="W4" s="27">
        <v>2557.5</v>
      </c>
      <c r="X4" s="27"/>
      <c r="Y4" s="27">
        <v>2170</v>
      </c>
      <c r="Z4" s="27"/>
      <c r="AA4" s="27"/>
      <c r="AB4" s="27"/>
      <c r="AC4" s="27"/>
      <c r="AD4" s="27">
        <f t="shared" ref="AD4:AD32" si="1">ROUNDDOWN(AVERAGE(V4:AC4),2)</f>
        <v>2220.29</v>
      </c>
      <c r="AE4" s="27">
        <f t="shared" ref="AE4:AE32" si="2">AD4*U4</f>
        <v>46626.09</v>
      </c>
      <c r="AF4" s="27">
        <f t="shared" ref="AF4:AF22" si="3">AE4</f>
        <v>46626.09</v>
      </c>
    </row>
    <row r="5" spans="1:32" ht="141.75" x14ac:dyDescent="0.2">
      <c r="A5" s="10">
        <v>3</v>
      </c>
      <c r="B5" s="10">
        <v>3</v>
      </c>
      <c r="C5" s="11" t="s">
        <v>69</v>
      </c>
      <c r="D5" s="12" t="s">
        <v>1</v>
      </c>
      <c r="E5" s="12" t="s">
        <v>37</v>
      </c>
      <c r="F5" s="12" t="s">
        <v>44</v>
      </c>
      <c r="G5" s="12" t="s">
        <v>5</v>
      </c>
      <c r="H5" s="13"/>
      <c r="I5" s="14"/>
      <c r="J5" s="14">
        <v>2</v>
      </c>
      <c r="K5" s="14">
        <v>2</v>
      </c>
      <c r="L5" s="14"/>
      <c r="M5" s="13"/>
      <c r="N5" s="13">
        <v>3</v>
      </c>
      <c r="O5" s="14"/>
      <c r="P5" s="14"/>
      <c r="Q5" s="14">
        <v>5</v>
      </c>
      <c r="R5" s="14">
        <v>10</v>
      </c>
      <c r="S5" s="14"/>
      <c r="T5" s="14"/>
      <c r="U5" s="14">
        <f t="shared" si="0"/>
        <v>22</v>
      </c>
      <c r="V5" s="26">
        <v>2048.4499999999998</v>
      </c>
      <c r="W5" s="26">
        <v>2074.44</v>
      </c>
      <c r="X5" s="26"/>
      <c r="Y5" s="26">
        <v>2315</v>
      </c>
      <c r="Z5" s="26"/>
      <c r="AA5" s="26"/>
      <c r="AB5" s="26"/>
      <c r="AC5" s="26"/>
      <c r="AD5" s="26">
        <f t="shared" si="1"/>
        <v>2145.96</v>
      </c>
      <c r="AE5" s="26">
        <f t="shared" si="2"/>
        <v>47211.12</v>
      </c>
      <c r="AF5" s="26">
        <f t="shared" si="3"/>
        <v>47211.12</v>
      </c>
    </row>
    <row r="6" spans="1:32" ht="141.75" x14ac:dyDescent="0.2">
      <c r="A6" s="15">
        <v>4</v>
      </c>
      <c r="B6" s="15">
        <v>4</v>
      </c>
      <c r="C6" s="16" t="s">
        <v>67</v>
      </c>
      <c r="D6" s="17" t="s">
        <v>1</v>
      </c>
      <c r="E6" s="17" t="s">
        <v>37</v>
      </c>
      <c r="F6" s="17" t="s">
        <v>40</v>
      </c>
      <c r="G6" s="17" t="s">
        <v>5</v>
      </c>
      <c r="H6" s="18"/>
      <c r="I6" s="19"/>
      <c r="J6" s="19"/>
      <c r="K6" s="19"/>
      <c r="L6" s="19">
        <v>2</v>
      </c>
      <c r="M6" s="18">
        <v>8</v>
      </c>
      <c r="N6" s="18">
        <v>1</v>
      </c>
      <c r="O6" s="19">
        <v>2</v>
      </c>
      <c r="P6" s="19"/>
      <c r="Q6" s="19"/>
      <c r="R6" s="19"/>
      <c r="S6" s="19">
        <v>10</v>
      </c>
      <c r="T6" s="19">
        <v>2</v>
      </c>
      <c r="U6" s="19">
        <f t="shared" si="0"/>
        <v>25</v>
      </c>
      <c r="V6" s="27">
        <v>2188.33</v>
      </c>
      <c r="W6" s="27">
        <v>2788.25</v>
      </c>
      <c r="X6" s="27"/>
      <c r="Y6" s="27">
        <v>2500</v>
      </c>
      <c r="Z6" s="27"/>
      <c r="AA6" s="27"/>
      <c r="AB6" s="27"/>
      <c r="AC6" s="27"/>
      <c r="AD6" s="27">
        <f t="shared" si="1"/>
        <v>2492.19</v>
      </c>
      <c r="AE6" s="27">
        <f t="shared" si="2"/>
        <v>62304.75</v>
      </c>
      <c r="AF6" s="27">
        <f t="shared" si="3"/>
        <v>62304.75</v>
      </c>
    </row>
    <row r="7" spans="1:32" ht="141.75" x14ac:dyDescent="0.2">
      <c r="A7" s="10">
        <v>5</v>
      </c>
      <c r="B7" s="10">
        <v>5</v>
      </c>
      <c r="C7" s="11" t="s">
        <v>70</v>
      </c>
      <c r="D7" s="12" t="s">
        <v>1</v>
      </c>
      <c r="E7" s="12" t="s">
        <v>37</v>
      </c>
      <c r="F7" s="12" t="s">
        <v>46</v>
      </c>
      <c r="G7" s="12" t="s">
        <v>5</v>
      </c>
      <c r="H7" s="13">
        <v>4</v>
      </c>
      <c r="I7" s="14"/>
      <c r="J7" s="14"/>
      <c r="K7" s="14">
        <v>2</v>
      </c>
      <c r="L7" s="14"/>
      <c r="M7" s="13"/>
      <c r="N7" s="13"/>
      <c r="O7" s="14">
        <v>1</v>
      </c>
      <c r="P7" s="14"/>
      <c r="Q7" s="14"/>
      <c r="R7" s="14">
        <v>15</v>
      </c>
      <c r="S7" s="14"/>
      <c r="T7" s="14"/>
      <c r="U7" s="14">
        <f t="shared" si="0"/>
        <v>22</v>
      </c>
      <c r="V7" s="26">
        <v>2536.1799999999998</v>
      </c>
      <c r="W7" s="26">
        <v>2538</v>
      </c>
      <c r="X7" s="26"/>
      <c r="Y7" s="26">
        <v>2975</v>
      </c>
      <c r="Z7" s="26"/>
      <c r="AA7" s="26"/>
      <c r="AB7" s="26"/>
      <c r="AC7" s="26"/>
      <c r="AD7" s="26">
        <f t="shared" si="1"/>
        <v>2683.06</v>
      </c>
      <c r="AE7" s="26">
        <f t="shared" si="2"/>
        <v>59027.32</v>
      </c>
      <c r="AF7" s="26">
        <f t="shared" si="3"/>
        <v>59027.32</v>
      </c>
    </row>
    <row r="8" spans="1:32" s="3" customFormat="1" ht="141.75" x14ac:dyDescent="0.2">
      <c r="A8" s="15">
        <v>6</v>
      </c>
      <c r="B8" s="15">
        <v>6</v>
      </c>
      <c r="C8" s="16" t="s">
        <v>71</v>
      </c>
      <c r="D8" s="17" t="s">
        <v>1</v>
      </c>
      <c r="E8" s="17" t="s">
        <v>37</v>
      </c>
      <c r="F8" s="17" t="s">
        <v>39</v>
      </c>
      <c r="G8" s="17" t="s">
        <v>5</v>
      </c>
      <c r="H8" s="18"/>
      <c r="I8" s="19"/>
      <c r="J8" s="19"/>
      <c r="K8" s="19"/>
      <c r="L8" s="19">
        <v>2</v>
      </c>
      <c r="M8" s="18"/>
      <c r="N8" s="18"/>
      <c r="O8" s="19">
        <v>2</v>
      </c>
      <c r="P8" s="19"/>
      <c r="Q8" s="19"/>
      <c r="R8" s="19"/>
      <c r="S8" s="19">
        <v>5</v>
      </c>
      <c r="T8" s="19"/>
      <c r="U8" s="19">
        <f t="shared" si="0"/>
        <v>9</v>
      </c>
      <c r="V8" s="27">
        <v>2823.5</v>
      </c>
      <c r="W8" s="27">
        <v>2808</v>
      </c>
      <c r="X8" s="27"/>
      <c r="Y8" s="27">
        <v>3370</v>
      </c>
      <c r="Z8" s="27"/>
      <c r="AA8" s="27"/>
      <c r="AB8" s="27"/>
      <c r="AC8" s="27"/>
      <c r="AD8" s="27">
        <f t="shared" si="1"/>
        <v>3000.5</v>
      </c>
      <c r="AE8" s="27">
        <f t="shared" si="2"/>
        <v>27004.5</v>
      </c>
      <c r="AF8" s="27">
        <f t="shared" si="3"/>
        <v>27004.5</v>
      </c>
    </row>
    <row r="9" spans="1:32" ht="141.75" x14ac:dyDescent="0.2">
      <c r="A9" s="10">
        <v>7</v>
      </c>
      <c r="B9" s="10">
        <v>7</v>
      </c>
      <c r="C9" s="11" t="s">
        <v>72</v>
      </c>
      <c r="D9" s="12" t="s">
        <v>1</v>
      </c>
      <c r="E9" s="12" t="s">
        <v>37</v>
      </c>
      <c r="F9" s="12" t="s">
        <v>39</v>
      </c>
      <c r="G9" s="12" t="s">
        <v>5</v>
      </c>
      <c r="H9" s="13">
        <v>1</v>
      </c>
      <c r="I9" s="14"/>
      <c r="J9" s="14"/>
      <c r="K9" s="14"/>
      <c r="L9" s="14"/>
      <c r="M9" s="13"/>
      <c r="N9" s="13"/>
      <c r="O9" s="14"/>
      <c r="P9" s="14"/>
      <c r="Q9" s="14"/>
      <c r="R9" s="14"/>
      <c r="S9" s="14"/>
      <c r="T9" s="14"/>
      <c r="U9" s="14">
        <f t="shared" si="0"/>
        <v>1</v>
      </c>
      <c r="V9" s="26">
        <v>8250</v>
      </c>
      <c r="W9" s="26">
        <v>8293</v>
      </c>
      <c r="X9" s="26"/>
      <c r="Y9" s="26"/>
      <c r="Z9" s="26"/>
      <c r="AA9" s="26"/>
      <c r="AB9" s="26"/>
      <c r="AC9" s="26"/>
      <c r="AD9" s="26">
        <f t="shared" si="1"/>
        <v>8271.5</v>
      </c>
      <c r="AE9" s="26">
        <f t="shared" si="2"/>
        <v>8271.5</v>
      </c>
      <c r="AF9" s="26">
        <f t="shared" si="3"/>
        <v>8271.5</v>
      </c>
    </row>
    <row r="10" spans="1:32" ht="141.75" x14ac:dyDescent="0.2">
      <c r="A10" s="15">
        <v>8</v>
      </c>
      <c r="B10" s="15">
        <v>8</v>
      </c>
      <c r="C10" s="16" t="s">
        <v>73</v>
      </c>
      <c r="D10" s="17" t="s">
        <v>1</v>
      </c>
      <c r="E10" s="17" t="s">
        <v>37</v>
      </c>
      <c r="F10" s="17" t="s">
        <v>41</v>
      </c>
      <c r="G10" s="17" t="s">
        <v>5</v>
      </c>
      <c r="H10" s="18"/>
      <c r="I10" s="19">
        <v>1</v>
      </c>
      <c r="J10" s="19">
        <v>2</v>
      </c>
      <c r="K10" s="19">
        <v>10</v>
      </c>
      <c r="L10" s="19"/>
      <c r="M10" s="18"/>
      <c r="N10" s="18">
        <v>2</v>
      </c>
      <c r="O10" s="19"/>
      <c r="P10" s="19"/>
      <c r="Q10" s="19">
        <v>5</v>
      </c>
      <c r="R10" s="19">
        <v>5</v>
      </c>
      <c r="S10" s="19"/>
      <c r="T10" s="19"/>
      <c r="U10" s="19">
        <f t="shared" si="0"/>
        <v>25</v>
      </c>
      <c r="V10" s="27">
        <v>7625</v>
      </c>
      <c r="W10" s="27">
        <v>9500</v>
      </c>
      <c r="X10" s="27"/>
      <c r="Y10" s="27">
        <v>10240</v>
      </c>
      <c r="Z10" s="27"/>
      <c r="AA10" s="27"/>
      <c r="AB10" s="27"/>
      <c r="AC10" s="27"/>
      <c r="AD10" s="27">
        <f t="shared" si="1"/>
        <v>9121.66</v>
      </c>
      <c r="AE10" s="27">
        <f t="shared" si="2"/>
        <v>228041.5</v>
      </c>
      <c r="AF10" s="27">
        <f t="shared" si="3"/>
        <v>228041.5</v>
      </c>
    </row>
    <row r="11" spans="1:32" ht="141.75" x14ac:dyDescent="0.2">
      <c r="A11" s="10">
        <v>9</v>
      </c>
      <c r="B11" s="10">
        <v>9</v>
      </c>
      <c r="C11" s="11" t="s">
        <v>74</v>
      </c>
      <c r="D11" s="12" t="s">
        <v>1</v>
      </c>
      <c r="E11" s="12" t="s">
        <v>37</v>
      </c>
      <c r="F11" s="12" t="s">
        <v>41</v>
      </c>
      <c r="G11" s="12" t="s">
        <v>5</v>
      </c>
      <c r="H11" s="13">
        <v>3</v>
      </c>
      <c r="I11" s="14"/>
      <c r="J11" s="14"/>
      <c r="K11" s="14"/>
      <c r="L11" s="14">
        <v>1</v>
      </c>
      <c r="M11" s="13"/>
      <c r="N11" s="13">
        <v>2</v>
      </c>
      <c r="O11" s="14">
        <v>2</v>
      </c>
      <c r="P11" s="14"/>
      <c r="Q11" s="14"/>
      <c r="R11" s="14"/>
      <c r="S11" s="14">
        <v>5</v>
      </c>
      <c r="T11" s="14">
        <v>4</v>
      </c>
      <c r="U11" s="14">
        <f t="shared" si="0"/>
        <v>17</v>
      </c>
      <c r="V11" s="26">
        <v>3863.6</v>
      </c>
      <c r="W11" s="26">
        <v>3859.28</v>
      </c>
      <c r="X11" s="26"/>
      <c r="Y11" s="26">
        <v>4230</v>
      </c>
      <c r="Z11" s="26"/>
      <c r="AA11" s="26"/>
      <c r="AB11" s="26"/>
      <c r="AC11" s="26"/>
      <c r="AD11" s="26">
        <f t="shared" si="1"/>
        <v>3984.29</v>
      </c>
      <c r="AE11" s="26">
        <f t="shared" si="2"/>
        <v>67732.929999999993</v>
      </c>
      <c r="AF11" s="26">
        <f t="shared" si="3"/>
        <v>67732.929999999993</v>
      </c>
    </row>
    <row r="12" spans="1:32" ht="141.75" x14ac:dyDescent="0.2">
      <c r="A12" s="15">
        <v>10</v>
      </c>
      <c r="B12" s="15">
        <v>10</v>
      </c>
      <c r="C12" s="16" t="s">
        <v>75</v>
      </c>
      <c r="D12" s="17" t="s">
        <v>1</v>
      </c>
      <c r="E12" s="17" t="s">
        <v>37</v>
      </c>
      <c r="F12" s="17" t="s">
        <v>41</v>
      </c>
      <c r="G12" s="17" t="s">
        <v>5</v>
      </c>
      <c r="H12" s="18"/>
      <c r="I12" s="19"/>
      <c r="J12" s="19"/>
      <c r="K12" s="19"/>
      <c r="L12" s="19"/>
      <c r="M12" s="18"/>
      <c r="N12" s="18">
        <v>1</v>
      </c>
      <c r="O12" s="19"/>
      <c r="P12" s="19"/>
      <c r="Q12" s="19"/>
      <c r="R12" s="19"/>
      <c r="S12" s="19"/>
      <c r="T12" s="19"/>
      <c r="U12" s="19">
        <f t="shared" si="0"/>
        <v>1</v>
      </c>
      <c r="V12" s="27">
        <v>10000</v>
      </c>
      <c r="W12" s="27">
        <v>11036.99</v>
      </c>
      <c r="X12" s="27"/>
      <c r="Y12" s="27"/>
      <c r="Z12" s="27"/>
      <c r="AA12" s="27"/>
      <c r="AB12" s="27"/>
      <c r="AC12" s="27"/>
      <c r="AD12" s="27">
        <f t="shared" si="1"/>
        <v>10518.49</v>
      </c>
      <c r="AE12" s="27">
        <f t="shared" si="2"/>
        <v>10518.49</v>
      </c>
      <c r="AF12" s="27">
        <f t="shared" si="3"/>
        <v>10518.49</v>
      </c>
    </row>
    <row r="13" spans="1:32" ht="141.75" x14ac:dyDescent="0.2">
      <c r="A13" s="10">
        <v>11</v>
      </c>
      <c r="B13" s="10">
        <v>11</v>
      </c>
      <c r="C13" s="11" t="s">
        <v>76</v>
      </c>
      <c r="D13" s="12" t="s">
        <v>1</v>
      </c>
      <c r="E13" s="12" t="s">
        <v>37</v>
      </c>
      <c r="F13" s="12" t="s">
        <v>43</v>
      </c>
      <c r="G13" s="12" t="s">
        <v>5</v>
      </c>
      <c r="H13" s="13"/>
      <c r="I13" s="14"/>
      <c r="J13" s="14"/>
      <c r="K13" s="14">
        <v>1</v>
      </c>
      <c r="L13" s="14"/>
      <c r="M13" s="13"/>
      <c r="N13" s="13">
        <v>1</v>
      </c>
      <c r="O13" s="14"/>
      <c r="P13" s="14"/>
      <c r="Q13" s="14"/>
      <c r="R13" s="14">
        <v>3</v>
      </c>
      <c r="S13" s="14"/>
      <c r="T13" s="14"/>
      <c r="U13" s="14">
        <f t="shared" si="0"/>
        <v>5</v>
      </c>
      <c r="V13" s="26">
        <v>10299.66</v>
      </c>
      <c r="W13" s="26">
        <v>9300</v>
      </c>
      <c r="X13" s="26"/>
      <c r="Y13" s="26"/>
      <c r="Z13" s="26"/>
      <c r="AA13" s="26"/>
      <c r="AB13" s="26"/>
      <c r="AC13" s="26"/>
      <c r="AD13" s="26">
        <f t="shared" si="1"/>
        <v>9799.83</v>
      </c>
      <c r="AE13" s="26">
        <f t="shared" si="2"/>
        <v>48999.15</v>
      </c>
      <c r="AF13" s="26">
        <f t="shared" si="3"/>
        <v>48999.15</v>
      </c>
    </row>
    <row r="14" spans="1:32" ht="141.75" x14ac:dyDescent="0.2">
      <c r="A14" s="15">
        <v>12</v>
      </c>
      <c r="B14" s="15">
        <v>12</v>
      </c>
      <c r="C14" s="16" t="s">
        <v>77</v>
      </c>
      <c r="D14" s="20" t="s">
        <v>1</v>
      </c>
      <c r="E14" s="20" t="s">
        <v>37</v>
      </c>
      <c r="F14" s="20" t="s">
        <v>45</v>
      </c>
      <c r="G14" s="17" t="s">
        <v>5</v>
      </c>
      <c r="H14" s="18"/>
      <c r="I14" s="19"/>
      <c r="J14" s="19"/>
      <c r="K14" s="19"/>
      <c r="L14" s="19"/>
      <c r="M14" s="18"/>
      <c r="N14" s="18"/>
      <c r="O14" s="19">
        <v>2</v>
      </c>
      <c r="P14" s="19"/>
      <c r="Q14" s="19"/>
      <c r="R14" s="19"/>
      <c r="S14" s="19">
        <v>2</v>
      </c>
      <c r="T14" s="19">
        <v>24</v>
      </c>
      <c r="U14" s="19">
        <f t="shared" si="0"/>
        <v>28</v>
      </c>
      <c r="V14" s="27">
        <v>13687.5</v>
      </c>
      <c r="W14" s="27">
        <v>12777.6</v>
      </c>
      <c r="X14" s="27">
        <v>14822</v>
      </c>
      <c r="Y14" s="27"/>
      <c r="Z14" s="27"/>
      <c r="AA14" s="27"/>
      <c r="AB14" s="27"/>
      <c r="AC14" s="27"/>
      <c r="AD14" s="27">
        <f t="shared" si="1"/>
        <v>13762.36</v>
      </c>
      <c r="AE14" s="27">
        <f t="shared" si="2"/>
        <v>385346.08</v>
      </c>
      <c r="AF14" s="27">
        <f t="shared" si="3"/>
        <v>385346.08</v>
      </c>
    </row>
    <row r="15" spans="1:32" ht="141.75" x14ac:dyDescent="0.2">
      <c r="A15" s="10">
        <v>13</v>
      </c>
      <c r="B15" s="10">
        <v>13</v>
      </c>
      <c r="C15" s="11" t="s">
        <v>78</v>
      </c>
      <c r="D15" s="21" t="s">
        <v>1</v>
      </c>
      <c r="E15" s="21" t="s">
        <v>37</v>
      </c>
      <c r="F15" s="21" t="s">
        <v>47</v>
      </c>
      <c r="G15" s="12" t="s">
        <v>5</v>
      </c>
      <c r="H15" s="13"/>
      <c r="I15" s="14"/>
      <c r="J15" s="14"/>
      <c r="K15" s="14">
        <v>1</v>
      </c>
      <c r="L15" s="14"/>
      <c r="M15" s="13"/>
      <c r="N15" s="13">
        <v>1</v>
      </c>
      <c r="O15" s="14"/>
      <c r="P15" s="14"/>
      <c r="Q15" s="14"/>
      <c r="R15" s="14">
        <v>6</v>
      </c>
      <c r="S15" s="14"/>
      <c r="T15" s="14"/>
      <c r="U15" s="14">
        <f t="shared" si="0"/>
        <v>8</v>
      </c>
      <c r="V15" s="26">
        <v>14977.75</v>
      </c>
      <c r="W15" s="26">
        <v>12700</v>
      </c>
      <c r="X15" s="28">
        <v>12842.98</v>
      </c>
      <c r="Y15" s="28">
        <v>13700</v>
      </c>
      <c r="Z15" s="28"/>
      <c r="AA15" s="28"/>
      <c r="AB15" s="28"/>
      <c r="AC15" s="26"/>
      <c r="AD15" s="26">
        <f t="shared" si="1"/>
        <v>13555.18</v>
      </c>
      <c r="AE15" s="26">
        <f t="shared" si="2"/>
        <v>108441.44</v>
      </c>
      <c r="AF15" s="26">
        <f t="shared" si="3"/>
        <v>108441.44</v>
      </c>
    </row>
    <row r="16" spans="1:32" ht="141.75" x14ac:dyDescent="0.2">
      <c r="A16" s="15">
        <v>14</v>
      </c>
      <c r="B16" s="15">
        <v>14</v>
      </c>
      <c r="C16" s="16" t="s">
        <v>79</v>
      </c>
      <c r="D16" s="20" t="s">
        <v>1</v>
      </c>
      <c r="E16" s="20" t="s">
        <v>37</v>
      </c>
      <c r="F16" s="20" t="s">
        <v>48</v>
      </c>
      <c r="G16" s="17" t="s">
        <v>5</v>
      </c>
      <c r="H16" s="18"/>
      <c r="I16" s="19"/>
      <c r="J16" s="19"/>
      <c r="K16" s="19"/>
      <c r="L16" s="19"/>
      <c r="M16" s="18"/>
      <c r="N16" s="18"/>
      <c r="O16" s="19"/>
      <c r="P16" s="19"/>
      <c r="Q16" s="19"/>
      <c r="R16" s="19"/>
      <c r="S16" s="19">
        <v>1</v>
      </c>
      <c r="T16" s="19">
        <v>6</v>
      </c>
      <c r="U16" s="19">
        <f t="shared" si="0"/>
        <v>7</v>
      </c>
      <c r="V16" s="27"/>
      <c r="W16" s="27">
        <v>12725</v>
      </c>
      <c r="X16" s="29"/>
      <c r="Y16" s="29">
        <v>13700</v>
      </c>
      <c r="Z16" s="29"/>
      <c r="AA16" s="29"/>
      <c r="AB16" s="29"/>
      <c r="AC16" s="27"/>
      <c r="AD16" s="27">
        <f t="shared" si="1"/>
        <v>13212.5</v>
      </c>
      <c r="AE16" s="27">
        <f t="shared" si="2"/>
        <v>92487.5</v>
      </c>
      <c r="AF16" s="27">
        <f t="shared" si="3"/>
        <v>92487.5</v>
      </c>
    </row>
    <row r="17" spans="1:32" ht="157.5" x14ac:dyDescent="0.2">
      <c r="A17" s="10">
        <v>15</v>
      </c>
      <c r="B17" s="10">
        <v>15</v>
      </c>
      <c r="C17" s="11" t="s">
        <v>90</v>
      </c>
      <c r="D17" s="21" t="s">
        <v>1</v>
      </c>
      <c r="E17" s="21" t="s">
        <v>37</v>
      </c>
      <c r="F17" s="21" t="s">
        <v>42</v>
      </c>
      <c r="G17" s="12" t="s">
        <v>5</v>
      </c>
      <c r="H17" s="13"/>
      <c r="I17" s="14"/>
      <c r="J17" s="14">
        <v>2</v>
      </c>
      <c r="K17" s="14">
        <v>2</v>
      </c>
      <c r="L17" s="14">
        <v>4</v>
      </c>
      <c r="M17" s="13"/>
      <c r="N17" s="13">
        <v>1</v>
      </c>
      <c r="O17" s="14"/>
      <c r="P17" s="14"/>
      <c r="Q17" s="14"/>
      <c r="R17" s="14">
        <v>6</v>
      </c>
      <c r="S17" s="14"/>
      <c r="T17" s="14"/>
      <c r="U17" s="14">
        <f t="shared" si="0"/>
        <v>15</v>
      </c>
      <c r="V17" s="26">
        <v>13687.5</v>
      </c>
      <c r="W17" s="26">
        <v>13534.56</v>
      </c>
      <c r="X17" s="28"/>
      <c r="Y17" s="28"/>
      <c r="Z17" s="28"/>
      <c r="AA17" s="28"/>
      <c r="AB17" s="28"/>
      <c r="AC17" s="26"/>
      <c r="AD17" s="26">
        <f t="shared" si="1"/>
        <v>13611.03</v>
      </c>
      <c r="AE17" s="26">
        <f t="shared" si="2"/>
        <v>204165.45</v>
      </c>
      <c r="AF17" s="26">
        <f t="shared" si="3"/>
        <v>204165.45</v>
      </c>
    </row>
    <row r="18" spans="1:32" ht="157.5" x14ac:dyDescent="0.2">
      <c r="A18" s="15">
        <v>16</v>
      </c>
      <c r="B18" s="15">
        <v>16</v>
      </c>
      <c r="C18" s="16" t="s">
        <v>88</v>
      </c>
      <c r="D18" s="17" t="s">
        <v>1</v>
      </c>
      <c r="E18" s="17" t="s">
        <v>37</v>
      </c>
      <c r="F18" s="17" t="s">
        <v>50</v>
      </c>
      <c r="G18" s="17" t="s">
        <v>5</v>
      </c>
      <c r="H18" s="18">
        <v>2</v>
      </c>
      <c r="I18" s="19">
        <v>2</v>
      </c>
      <c r="J18" s="19">
        <v>7</v>
      </c>
      <c r="K18" s="19"/>
      <c r="L18" s="19"/>
      <c r="M18" s="18"/>
      <c r="N18" s="18">
        <v>1</v>
      </c>
      <c r="O18" s="19"/>
      <c r="P18" s="19"/>
      <c r="Q18" s="19"/>
      <c r="R18" s="19"/>
      <c r="S18" s="19"/>
      <c r="T18" s="19"/>
      <c r="U18" s="19">
        <f t="shared" si="0"/>
        <v>12</v>
      </c>
      <c r="V18" s="27">
        <v>14977.75</v>
      </c>
      <c r="W18" s="27">
        <v>14990</v>
      </c>
      <c r="X18" s="29"/>
      <c r="Y18" s="29">
        <v>17990</v>
      </c>
      <c r="Z18" s="29"/>
      <c r="AA18" s="29"/>
      <c r="AB18" s="29"/>
      <c r="AC18" s="27"/>
      <c r="AD18" s="27">
        <f t="shared" si="1"/>
        <v>15985.91</v>
      </c>
      <c r="AE18" s="27">
        <f t="shared" si="2"/>
        <v>191830.91999999998</v>
      </c>
      <c r="AF18" s="27">
        <f t="shared" si="3"/>
        <v>191830.91999999998</v>
      </c>
    </row>
    <row r="19" spans="1:32" ht="157.5" x14ac:dyDescent="0.2">
      <c r="A19" s="10">
        <v>17</v>
      </c>
      <c r="B19" s="10">
        <v>17</v>
      </c>
      <c r="C19" s="11" t="s">
        <v>89</v>
      </c>
      <c r="D19" s="12" t="s">
        <v>1</v>
      </c>
      <c r="E19" s="12" t="s">
        <v>37</v>
      </c>
      <c r="F19" s="12" t="s">
        <v>49</v>
      </c>
      <c r="G19" s="12" t="s">
        <v>5</v>
      </c>
      <c r="H19" s="13"/>
      <c r="I19" s="14"/>
      <c r="J19" s="14"/>
      <c r="K19" s="14"/>
      <c r="L19" s="14"/>
      <c r="M19" s="13"/>
      <c r="N19" s="13"/>
      <c r="O19" s="14"/>
      <c r="P19" s="14"/>
      <c r="Q19" s="14"/>
      <c r="R19" s="14"/>
      <c r="S19" s="14"/>
      <c r="T19" s="14">
        <v>2</v>
      </c>
      <c r="U19" s="14">
        <f t="shared" si="0"/>
        <v>2</v>
      </c>
      <c r="V19" s="26">
        <v>16123.5</v>
      </c>
      <c r="W19" s="26">
        <v>16450</v>
      </c>
      <c r="X19" s="28"/>
      <c r="Y19" s="28">
        <v>17990</v>
      </c>
      <c r="Z19" s="28"/>
      <c r="AA19" s="28"/>
      <c r="AB19" s="28"/>
      <c r="AC19" s="26"/>
      <c r="AD19" s="26">
        <f t="shared" si="1"/>
        <v>16854.5</v>
      </c>
      <c r="AE19" s="26">
        <f t="shared" si="2"/>
        <v>33709</v>
      </c>
      <c r="AF19" s="26">
        <f t="shared" si="3"/>
        <v>33709</v>
      </c>
    </row>
    <row r="20" spans="1:32" ht="141.75" x14ac:dyDescent="0.2">
      <c r="A20" s="15">
        <v>18</v>
      </c>
      <c r="B20" s="15">
        <v>18</v>
      </c>
      <c r="C20" s="16" t="s">
        <v>80</v>
      </c>
      <c r="D20" s="17" t="s">
        <v>1</v>
      </c>
      <c r="E20" s="17" t="s">
        <v>37</v>
      </c>
      <c r="F20" s="17" t="s">
        <v>50</v>
      </c>
      <c r="G20" s="17" t="s">
        <v>5</v>
      </c>
      <c r="H20" s="18"/>
      <c r="I20" s="19">
        <v>4</v>
      </c>
      <c r="J20" s="19">
        <v>5</v>
      </c>
      <c r="K20" s="19"/>
      <c r="L20" s="19"/>
      <c r="M20" s="18"/>
      <c r="N20" s="18"/>
      <c r="O20" s="19"/>
      <c r="P20" s="19"/>
      <c r="Q20" s="19"/>
      <c r="R20" s="19"/>
      <c r="S20" s="19"/>
      <c r="T20" s="19"/>
      <c r="U20" s="19">
        <f t="shared" si="0"/>
        <v>9</v>
      </c>
      <c r="V20" s="27">
        <v>19025</v>
      </c>
      <c r="W20" s="27">
        <v>19900</v>
      </c>
      <c r="X20" s="29"/>
      <c r="Y20" s="29"/>
      <c r="Z20" s="29"/>
      <c r="AA20" s="29"/>
      <c r="AB20" s="29"/>
      <c r="AC20" s="27"/>
      <c r="AD20" s="27">
        <f t="shared" si="1"/>
        <v>19462.5</v>
      </c>
      <c r="AE20" s="27">
        <f t="shared" si="2"/>
        <v>175162.5</v>
      </c>
      <c r="AF20" s="27">
        <f t="shared" si="3"/>
        <v>175162.5</v>
      </c>
    </row>
    <row r="21" spans="1:32" ht="110.25" x14ac:dyDescent="0.2">
      <c r="A21" s="10">
        <v>19</v>
      </c>
      <c r="B21" s="10">
        <v>19</v>
      </c>
      <c r="C21" s="11" t="s">
        <v>10</v>
      </c>
      <c r="D21" s="12" t="s">
        <v>1</v>
      </c>
      <c r="E21" s="12" t="s">
        <v>52</v>
      </c>
      <c r="F21" s="12" t="s">
        <v>51</v>
      </c>
      <c r="G21" s="12" t="s">
        <v>5</v>
      </c>
      <c r="H21" s="13">
        <v>2</v>
      </c>
      <c r="I21" s="14"/>
      <c r="J21" s="14"/>
      <c r="K21" s="14">
        <v>2</v>
      </c>
      <c r="L21" s="14"/>
      <c r="M21" s="13"/>
      <c r="N21" s="13">
        <v>2</v>
      </c>
      <c r="O21" s="14"/>
      <c r="P21" s="14">
        <v>4</v>
      </c>
      <c r="Q21" s="14"/>
      <c r="R21" s="14"/>
      <c r="S21" s="14"/>
      <c r="T21" s="14">
        <v>1</v>
      </c>
      <c r="U21" s="14">
        <f t="shared" si="0"/>
        <v>11</v>
      </c>
      <c r="V21" s="26">
        <v>833.3</v>
      </c>
      <c r="W21" s="26">
        <v>991</v>
      </c>
      <c r="X21" s="28"/>
      <c r="Y21" s="28">
        <v>1200</v>
      </c>
      <c r="Z21" s="28"/>
      <c r="AA21" s="28"/>
      <c r="AB21" s="28"/>
      <c r="AC21" s="26"/>
      <c r="AD21" s="26">
        <f t="shared" si="1"/>
        <v>1008.1</v>
      </c>
      <c r="AE21" s="26">
        <f t="shared" si="2"/>
        <v>11089.1</v>
      </c>
      <c r="AF21" s="26">
        <f t="shared" si="3"/>
        <v>11089.1</v>
      </c>
    </row>
    <row r="22" spans="1:32" ht="47.25" x14ac:dyDescent="0.2">
      <c r="A22" s="22">
        <v>20</v>
      </c>
      <c r="B22" s="15">
        <v>20</v>
      </c>
      <c r="C22" s="16" t="s">
        <v>27</v>
      </c>
      <c r="D22" s="20" t="s">
        <v>1</v>
      </c>
      <c r="E22" s="20" t="s">
        <v>54</v>
      </c>
      <c r="F22" s="20" t="s">
        <v>55</v>
      </c>
      <c r="G22" s="20" t="s">
        <v>53</v>
      </c>
      <c r="H22" s="18">
        <v>5</v>
      </c>
      <c r="I22" s="19"/>
      <c r="J22" s="19">
        <v>2</v>
      </c>
      <c r="K22" s="19"/>
      <c r="L22" s="19">
        <v>1</v>
      </c>
      <c r="M22" s="18"/>
      <c r="N22" s="18">
        <v>2</v>
      </c>
      <c r="O22" s="19"/>
      <c r="P22" s="19"/>
      <c r="Q22" s="19"/>
      <c r="R22" s="19"/>
      <c r="S22" s="19"/>
      <c r="T22" s="19">
        <v>2</v>
      </c>
      <c r="U22" s="19">
        <f t="shared" si="0"/>
        <v>12</v>
      </c>
      <c r="V22" s="27">
        <v>463.91</v>
      </c>
      <c r="W22" s="27">
        <v>500</v>
      </c>
      <c r="X22" s="29"/>
      <c r="Y22" s="29"/>
      <c r="Z22" s="29"/>
      <c r="AA22" s="29"/>
      <c r="AB22" s="29"/>
      <c r="AC22" s="27"/>
      <c r="AD22" s="27">
        <f t="shared" si="1"/>
        <v>481.95</v>
      </c>
      <c r="AE22" s="27">
        <f>AD22*U22</f>
        <v>5783.4</v>
      </c>
      <c r="AF22" s="27">
        <f t="shared" si="3"/>
        <v>5783.4</v>
      </c>
    </row>
    <row r="23" spans="1:32" ht="173.25" x14ac:dyDescent="0.2">
      <c r="A23" s="1">
        <v>21</v>
      </c>
      <c r="B23" s="10">
        <v>21</v>
      </c>
      <c r="C23" s="11" t="s">
        <v>84</v>
      </c>
      <c r="D23" s="12" t="s">
        <v>1</v>
      </c>
      <c r="E23" s="12" t="s">
        <v>86</v>
      </c>
      <c r="F23" s="12" t="s">
        <v>85</v>
      </c>
      <c r="G23" s="12" t="s">
        <v>5</v>
      </c>
      <c r="H23" s="24"/>
      <c r="I23" s="24"/>
      <c r="J23" s="24"/>
      <c r="K23" s="24"/>
      <c r="L23" s="24"/>
      <c r="M23" s="24"/>
      <c r="N23" s="13">
        <v>5</v>
      </c>
      <c r="O23" s="24"/>
      <c r="P23" s="24"/>
      <c r="Q23" s="24"/>
      <c r="R23" s="24"/>
      <c r="S23" s="24"/>
      <c r="T23" s="24"/>
      <c r="U23" s="14">
        <f>SUM(H23:T23)</f>
        <v>5</v>
      </c>
      <c r="V23" s="26"/>
      <c r="W23" s="26"/>
      <c r="X23" s="30" t="s">
        <v>64</v>
      </c>
      <c r="Y23" s="30">
        <v>4044</v>
      </c>
      <c r="Z23" s="30" t="s">
        <v>65</v>
      </c>
      <c r="AA23" s="30">
        <v>3719</v>
      </c>
      <c r="AB23" s="30" t="s">
        <v>66</v>
      </c>
      <c r="AC23" s="26">
        <v>4098.1000000000004</v>
      </c>
      <c r="AD23" s="26">
        <f>ROUNDDOWN(AVERAGE(V23:AC23),2)</f>
        <v>3953.7</v>
      </c>
      <c r="AE23" s="26">
        <f>AD23*U23</f>
        <v>19768.5</v>
      </c>
      <c r="AF23" s="31">
        <f>AE23</f>
        <v>19768.5</v>
      </c>
    </row>
    <row r="24" spans="1:32" x14ac:dyDescent="0.2">
      <c r="A24" s="38">
        <v>22</v>
      </c>
      <c r="B24" s="15">
        <v>22</v>
      </c>
      <c r="C24" s="16" t="s">
        <v>32</v>
      </c>
      <c r="D24" s="20" t="s">
        <v>3</v>
      </c>
      <c r="E24" s="32" t="s">
        <v>56</v>
      </c>
      <c r="F24" s="20" t="s">
        <v>57</v>
      </c>
      <c r="G24" s="20" t="s">
        <v>6</v>
      </c>
      <c r="H24" s="18">
        <v>2</v>
      </c>
      <c r="I24" s="19"/>
      <c r="J24" s="19"/>
      <c r="K24" s="19">
        <v>2</v>
      </c>
      <c r="L24" s="19"/>
      <c r="M24" s="18"/>
      <c r="N24" s="18">
        <v>2</v>
      </c>
      <c r="O24" s="19"/>
      <c r="P24" s="19">
        <v>4</v>
      </c>
      <c r="Q24" s="19"/>
      <c r="R24" s="19"/>
      <c r="S24" s="19"/>
      <c r="T24" s="19"/>
      <c r="U24" s="19">
        <f t="shared" si="0"/>
        <v>10</v>
      </c>
      <c r="V24" s="27">
        <v>200.09</v>
      </c>
      <c r="W24" s="27">
        <v>245</v>
      </c>
      <c r="X24" s="29"/>
      <c r="Y24" s="29">
        <v>300</v>
      </c>
      <c r="Z24" s="29"/>
      <c r="AA24" s="29"/>
      <c r="AB24" s="29"/>
      <c r="AC24" s="27"/>
      <c r="AD24" s="27">
        <f t="shared" si="1"/>
        <v>248.36</v>
      </c>
      <c r="AE24" s="27">
        <f t="shared" si="2"/>
        <v>2483.6000000000004</v>
      </c>
      <c r="AF24" s="39">
        <f>SUM(AE24:AE32)</f>
        <v>270462.55999999994</v>
      </c>
    </row>
    <row r="25" spans="1:32" ht="47.25" x14ac:dyDescent="0.2">
      <c r="A25" s="38"/>
      <c r="B25" s="15">
        <v>23</v>
      </c>
      <c r="C25" s="16" t="s">
        <v>11</v>
      </c>
      <c r="D25" s="20" t="s">
        <v>3</v>
      </c>
      <c r="E25" s="33" t="s">
        <v>56</v>
      </c>
      <c r="F25" s="20" t="s">
        <v>57</v>
      </c>
      <c r="G25" s="20" t="s">
        <v>6</v>
      </c>
      <c r="H25" s="18">
        <v>15</v>
      </c>
      <c r="I25" s="19">
        <v>1</v>
      </c>
      <c r="J25" s="19">
        <v>4</v>
      </c>
      <c r="K25" s="19">
        <v>20</v>
      </c>
      <c r="L25" s="19">
        <v>6</v>
      </c>
      <c r="M25" s="18">
        <v>20</v>
      </c>
      <c r="N25" s="18">
        <v>15</v>
      </c>
      <c r="O25" s="19">
        <v>16</v>
      </c>
      <c r="P25" s="19">
        <v>10</v>
      </c>
      <c r="Q25" s="19">
        <v>25</v>
      </c>
      <c r="R25" s="19"/>
      <c r="S25" s="19"/>
      <c r="T25" s="19"/>
      <c r="U25" s="19">
        <f t="shared" si="0"/>
        <v>132</v>
      </c>
      <c r="V25" s="27">
        <v>575.29</v>
      </c>
      <c r="W25" s="27">
        <v>590</v>
      </c>
      <c r="X25" s="29"/>
      <c r="Y25" s="29">
        <v>600</v>
      </c>
      <c r="Z25" s="29"/>
      <c r="AA25" s="29"/>
      <c r="AB25" s="29"/>
      <c r="AC25" s="27"/>
      <c r="AD25" s="27">
        <f t="shared" si="1"/>
        <v>588.42999999999995</v>
      </c>
      <c r="AE25" s="27">
        <f t="shared" si="2"/>
        <v>77672.759999999995</v>
      </c>
      <c r="AF25" s="39"/>
    </row>
    <row r="26" spans="1:32" ht="47.25" x14ac:dyDescent="0.2">
      <c r="A26" s="38"/>
      <c r="B26" s="15">
        <v>24</v>
      </c>
      <c r="C26" s="16" t="s">
        <v>12</v>
      </c>
      <c r="D26" s="20" t="s">
        <v>3</v>
      </c>
      <c r="E26" s="33" t="s">
        <v>56</v>
      </c>
      <c r="F26" s="20" t="s">
        <v>57</v>
      </c>
      <c r="G26" s="20" t="s">
        <v>6</v>
      </c>
      <c r="H26" s="18">
        <v>5</v>
      </c>
      <c r="I26" s="19"/>
      <c r="J26" s="19">
        <v>2</v>
      </c>
      <c r="K26" s="19">
        <v>5</v>
      </c>
      <c r="L26" s="19">
        <v>4</v>
      </c>
      <c r="M26" s="18">
        <v>1</v>
      </c>
      <c r="N26" s="18">
        <v>6</v>
      </c>
      <c r="O26" s="19">
        <v>8</v>
      </c>
      <c r="P26" s="19">
        <v>8</v>
      </c>
      <c r="Q26" s="19"/>
      <c r="R26" s="19"/>
      <c r="S26" s="19"/>
      <c r="T26" s="19"/>
      <c r="U26" s="19">
        <f t="shared" si="0"/>
        <v>39</v>
      </c>
      <c r="V26" s="27">
        <v>750</v>
      </c>
      <c r="W26" s="27">
        <v>775</v>
      </c>
      <c r="X26" s="29"/>
      <c r="Y26" s="29">
        <v>800</v>
      </c>
      <c r="Z26" s="29"/>
      <c r="AA26" s="29"/>
      <c r="AB26" s="29"/>
      <c r="AC26" s="27"/>
      <c r="AD26" s="27">
        <f t="shared" si="1"/>
        <v>775</v>
      </c>
      <c r="AE26" s="27">
        <f t="shared" si="2"/>
        <v>30225</v>
      </c>
      <c r="AF26" s="39"/>
    </row>
    <row r="27" spans="1:32" ht="47.25" x14ac:dyDescent="0.2">
      <c r="A27" s="38"/>
      <c r="B27" s="15">
        <v>25</v>
      </c>
      <c r="C27" s="16" t="s">
        <v>13</v>
      </c>
      <c r="D27" s="20" t="s">
        <v>3</v>
      </c>
      <c r="E27" s="33" t="s">
        <v>56</v>
      </c>
      <c r="F27" s="20" t="s">
        <v>57</v>
      </c>
      <c r="G27" s="20" t="s">
        <v>6</v>
      </c>
      <c r="H27" s="18">
        <v>3</v>
      </c>
      <c r="I27" s="19">
        <v>6</v>
      </c>
      <c r="J27" s="19">
        <v>13</v>
      </c>
      <c r="K27" s="19">
        <v>2</v>
      </c>
      <c r="L27" s="19"/>
      <c r="M27" s="18">
        <v>6</v>
      </c>
      <c r="N27" s="18">
        <v>2</v>
      </c>
      <c r="O27" s="19">
        <v>3</v>
      </c>
      <c r="P27" s="19">
        <v>4</v>
      </c>
      <c r="Q27" s="19">
        <v>5</v>
      </c>
      <c r="R27" s="19"/>
      <c r="S27" s="19"/>
      <c r="T27" s="19"/>
      <c r="U27" s="19">
        <f t="shared" si="0"/>
        <v>44</v>
      </c>
      <c r="V27" s="27">
        <v>1000</v>
      </c>
      <c r="W27" s="27">
        <v>1115</v>
      </c>
      <c r="X27" s="27"/>
      <c r="Y27" s="27">
        <v>1200</v>
      </c>
      <c r="Z27" s="27"/>
      <c r="AA27" s="27"/>
      <c r="AB27" s="27"/>
      <c r="AC27" s="27"/>
      <c r="AD27" s="27">
        <f t="shared" si="1"/>
        <v>1105</v>
      </c>
      <c r="AE27" s="27">
        <f t="shared" si="2"/>
        <v>48620</v>
      </c>
      <c r="AF27" s="39"/>
    </row>
    <row r="28" spans="1:32" x14ac:dyDescent="0.2">
      <c r="A28" s="38"/>
      <c r="B28" s="15">
        <v>26</v>
      </c>
      <c r="C28" s="16" t="s">
        <v>8</v>
      </c>
      <c r="D28" s="20" t="s">
        <v>2</v>
      </c>
      <c r="E28" s="33" t="s">
        <v>56</v>
      </c>
      <c r="F28" s="20" t="s">
        <v>57</v>
      </c>
      <c r="G28" s="20" t="s">
        <v>6</v>
      </c>
      <c r="H28" s="18">
        <v>200</v>
      </c>
      <c r="I28" s="19">
        <v>3</v>
      </c>
      <c r="J28" s="19">
        <v>4</v>
      </c>
      <c r="K28" s="19">
        <v>15</v>
      </c>
      <c r="L28" s="19">
        <v>20</v>
      </c>
      <c r="M28" s="18">
        <v>50</v>
      </c>
      <c r="N28" s="18">
        <v>30</v>
      </c>
      <c r="O28" s="19">
        <v>25</v>
      </c>
      <c r="P28" s="19">
        <v>10</v>
      </c>
      <c r="Q28" s="19">
        <v>30</v>
      </c>
      <c r="R28" s="19">
        <v>30</v>
      </c>
      <c r="S28" s="19"/>
      <c r="T28" s="19"/>
      <c r="U28" s="19">
        <f t="shared" si="0"/>
        <v>417</v>
      </c>
      <c r="V28" s="27">
        <v>80</v>
      </c>
      <c r="W28" s="27">
        <v>90</v>
      </c>
      <c r="X28" s="27"/>
      <c r="Y28" s="27">
        <v>100</v>
      </c>
      <c r="Z28" s="27"/>
      <c r="AA28" s="27"/>
      <c r="AB28" s="27"/>
      <c r="AC28" s="27"/>
      <c r="AD28" s="27">
        <f t="shared" si="1"/>
        <v>90</v>
      </c>
      <c r="AE28" s="27">
        <f t="shared" si="2"/>
        <v>37530</v>
      </c>
      <c r="AF28" s="39"/>
    </row>
    <row r="29" spans="1:32" x14ac:dyDescent="0.2">
      <c r="A29" s="38"/>
      <c r="B29" s="15">
        <v>27</v>
      </c>
      <c r="C29" s="16" t="s">
        <v>62</v>
      </c>
      <c r="D29" s="20" t="s">
        <v>2</v>
      </c>
      <c r="E29" s="33" t="s">
        <v>56</v>
      </c>
      <c r="F29" s="20" t="s">
        <v>57</v>
      </c>
      <c r="G29" s="20" t="s">
        <v>6</v>
      </c>
      <c r="H29" s="18">
        <v>100</v>
      </c>
      <c r="I29" s="19"/>
      <c r="J29" s="19">
        <v>2</v>
      </c>
      <c r="K29" s="19">
        <v>15</v>
      </c>
      <c r="L29" s="19">
        <v>25</v>
      </c>
      <c r="M29" s="18"/>
      <c r="N29" s="18">
        <v>20</v>
      </c>
      <c r="O29" s="19">
        <v>15</v>
      </c>
      <c r="P29" s="19">
        <v>10</v>
      </c>
      <c r="Q29" s="19"/>
      <c r="R29" s="19">
        <v>10</v>
      </c>
      <c r="S29" s="19"/>
      <c r="T29" s="19"/>
      <c r="U29" s="19">
        <f t="shared" si="0"/>
        <v>197</v>
      </c>
      <c r="V29" s="27">
        <v>100</v>
      </c>
      <c r="W29" s="27">
        <v>90</v>
      </c>
      <c r="X29" s="27"/>
      <c r="Y29" s="27">
        <v>120</v>
      </c>
      <c r="Z29" s="27"/>
      <c r="AA29" s="27"/>
      <c r="AB29" s="27"/>
      <c r="AC29" s="27"/>
      <c r="AD29" s="27">
        <f t="shared" si="1"/>
        <v>103.33</v>
      </c>
      <c r="AE29" s="27">
        <f t="shared" si="2"/>
        <v>20356.009999999998</v>
      </c>
      <c r="AF29" s="39"/>
    </row>
    <row r="30" spans="1:32" x14ac:dyDescent="0.2">
      <c r="A30" s="38"/>
      <c r="B30" s="15">
        <v>28</v>
      </c>
      <c r="C30" s="16" t="s">
        <v>9</v>
      </c>
      <c r="D30" s="20" t="s">
        <v>2</v>
      </c>
      <c r="E30" s="33" t="s">
        <v>56</v>
      </c>
      <c r="F30" s="20" t="s">
        <v>57</v>
      </c>
      <c r="G30" s="20" t="s">
        <v>6</v>
      </c>
      <c r="H30" s="18">
        <v>100</v>
      </c>
      <c r="I30" s="19">
        <v>10</v>
      </c>
      <c r="J30" s="19">
        <v>5</v>
      </c>
      <c r="K30" s="19">
        <v>5</v>
      </c>
      <c r="L30" s="19"/>
      <c r="M30" s="18">
        <v>30</v>
      </c>
      <c r="N30" s="18">
        <v>10</v>
      </c>
      <c r="O30" s="19">
        <v>10</v>
      </c>
      <c r="P30" s="19">
        <v>10</v>
      </c>
      <c r="Q30" s="19">
        <v>20</v>
      </c>
      <c r="R30" s="19">
        <v>10</v>
      </c>
      <c r="S30" s="19"/>
      <c r="T30" s="19"/>
      <c r="U30" s="19">
        <f t="shared" si="0"/>
        <v>210</v>
      </c>
      <c r="V30" s="27">
        <v>100</v>
      </c>
      <c r="W30" s="27">
        <v>90</v>
      </c>
      <c r="X30" s="27"/>
      <c r="Y30" s="27">
        <v>150</v>
      </c>
      <c r="Z30" s="27"/>
      <c r="AA30" s="27"/>
      <c r="AB30" s="27"/>
      <c r="AC30" s="27"/>
      <c r="AD30" s="27">
        <f t="shared" si="1"/>
        <v>113.33</v>
      </c>
      <c r="AE30" s="27">
        <f t="shared" si="2"/>
        <v>23799.3</v>
      </c>
      <c r="AF30" s="39"/>
    </row>
    <row r="31" spans="1:32" x14ac:dyDescent="0.2">
      <c r="A31" s="38"/>
      <c r="B31" s="15">
        <v>29</v>
      </c>
      <c r="C31" s="16" t="s">
        <v>63</v>
      </c>
      <c r="D31" s="20" t="s">
        <v>3</v>
      </c>
      <c r="E31" s="33" t="s">
        <v>56</v>
      </c>
      <c r="F31" s="20" t="s">
        <v>57</v>
      </c>
      <c r="G31" s="20" t="s">
        <v>6</v>
      </c>
      <c r="H31" s="18">
        <v>20</v>
      </c>
      <c r="I31" s="19"/>
      <c r="J31" s="19">
        <v>16</v>
      </c>
      <c r="K31" s="19">
        <v>5</v>
      </c>
      <c r="L31" s="19">
        <v>10</v>
      </c>
      <c r="M31" s="18">
        <v>15</v>
      </c>
      <c r="N31" s="18">
        <v>10</v>
      </c>
      <c r="O31" s="19">
        <v>6</v>
      </c>
      <c r="P31" s="19">
        <v>8</v>
      </c>
      <c r="Q31" s="19">
        <v>20</v>
      </c>
      <c r="R31" s="19"/>
      <c r="S31" s="19"/>
      <c r="T31" s="19"/>
      <c r="U31" s="19">
        <f t="shared" si="0"/>
        <v>110</v>
      </c>
      <c r="V31" s="27">
        <v>200</v>
      </c>
      <c r="W31" s="27">
        <v>240</v>
      </c>
      <c r="X31" s="27"/>
      <c r="Y31" s="27">
        <v>300</v>
      </c>
      <c r="Z31" s="27"/>
      <c r="AA31" s="27"/>
      <c r="AB31" s="27"/>
      <c r="AC31" s="27"/>
      <c r="AD31" s="27">
        <f t="shared" si="1"/>
        <v>246.66</v>
      </c>
      <c r="AE31" s="27">
        <f t="shared" si="2"/>
        <v>27132.6</v>
      </c>
      <c r="AF31" s="39"/>
    </row>
    <row r="32" spans="1:32" ht="31.5" x14ac:dyDescent="0.2">
      <c r="A32" s="38"/>
      <c r="B32" s="15">
        <v>30</v>
      </c>
      <c r="C32" s="16" t="s">
        <v>28</v>
      </c>
      <c r="D32" s="20" t="s">
        <v>3</v>
      </c>
      <c r="E32" s="33" t="s">
        <v>56</v>
      </c>
      <c r="F32" s="20" t="s">
        <v>57</v>
      </c>
      <c r="G32" s="20" t="s">
        <v>6</v>
      </c>
      <c r="H32" s="18">
        <v>5</v>
      </c>
      <c r="I32" s="19"/>
      <c r="J32" s="19">
        <v>2</v>
      </c>
      <c r="K32" s="19"/>
      <c r="L32" s="19">
        <v>1</v>
      </c>
      <c r="M32" s="18"/>
      <c r="N32" s="18">
        <v>2</v>
      </c>
      <c r="O32" s="19">
        <v>3</v>
      </c>
      <c r="P32" s="19"/>
      <c r="Q32" s="19"/>
      <c r="R32" s="19"/>
      <c r="S32" s="19"/>
      <c r="T32" s="19"/>
      <c r="U32" s="19">
        <f t="shared" si="0"/>
        <v>13</v>
      </c>
      <c r="V32" s="27">
        <v>100</v>
      </c>
      <c r="W32" s="27">
        <v>210</v>
      </c>
      <c r="X32" s="27"/>
      <c r="Y32" s="27">
        <v>300</v>
      </c>
      <c r="Z32" s="27"/>
      <c r="AA32" s="27"/>
      <c r="AB32" s="27"/>
      <c r="AC32" s="27"/>
      <c r="AD32" s="27">
        <f t="shared" si="1"/>
        <v>203.33</v>
      </c>
      <c r="AE32" s="27">
        <f t="shared" si="2"/>
        <v>2643.29</v>
      </c>
      <c r="AF32" s="39"/>
    </row>
    <row r="33" spans="1:32" ht="47.25" x14ac:dyDescent="0.2">
      <c r="A33" s="41">
        <v>23</v>
      </c>
      <c r="B33" s="25">
        <v>31</v>
      </c>
      <c r="C33" s="11" t="s">
        <v>11</v>
      </c>
      <c r="D33" s="21" t="s">
        <v>3</v>
      </c>
      <c r="E33" s="23" t="s">
        <v>56</v>
      </c>
      <c r="F33" s="21" t="s">
        <v>57</v>
      </c>
      <c r="G33" s="21" t="s">
        <v>6</v>
      </c>
      <c r="H33" s="13"/>
      <c r="I33" s="14"/>
      <c r="J33" s="14"/>
      <c r="K33" s="14"/>
      <c r="L33" s="14"/>
      <c r="M33" s="13"/>
      <c r="N33" s="13"/>
      <c r="O33" s="14"/>
      <c r="P33" s="14"/>
      <c r="Q33" s="14"/>
      <c r="R33" s="14"/>
      <c r="S33" s="14">
        <v>30</v>
      </c>
      <c r="T33" s="14"/>
      <c r="U33" s="14">
        <f t="shared" ref="U33:U42" si="4">SUM(H33:T33)</f>
        <v>30</v>
      </c>
      <c r="V33" s="26">
        <v>575.29</v>
      </c>
      <c r="W33" s="26">
        <v>590</v>
      </c>
      <c r="X33" s="28"/>
      <c r="Y33" s="28">
        <v>600</v>
      </c>
      <c r="Z33" s="28"/>
      <c r="AA33" s="28"/>
      <c r="AB33" s="28"/>
      <c r="AC33" s="26"/>
      <c r="AD33" s="26">
        <f t="shared" ref="AD33:AD42" si="5">ROUNDDOWN(AVERAGE(V33:AC33),2)</f>
        <v>588.42999999999995</v>
      </c>
      <c r="AE33" s="26">
        <f t="shared" ref="AE33:AE42" si="6">AD33*U33</f>
        <v>17652.899999999998</v>
      </c>
      <c r="AF33" s="42">
        <f>SUM(AE33:AE34)</f>
        <v>24559.379999999997</v>
      </c>
    </row>
    <row r="34" spans="1:32" x14ac:dyDescent="0.2">
      <c r="A34" s="41"/>
      <c r="B34" s="25">
        <v>32</v>
      </c>
      <c r="C34" s="11" t="s">
        <v>63</v>
      </c>
      <c r="D34" s="21" t="s">
        <v>3</v>
      </c>
      <c r="E34" s="23" t="s">
        <v>56</v>
      </c>
      <c r="F34" s="21" t="s">
        <v>57</v>
      </c>
      <c r="G34" s="21" t="s">
        <v>6</v>
      </c>
      <c r="H34" s="13"/>
      <c r="I34" s="14"/>
      <c r="J34" s="14"/>
      <c r="K34" s="14"/>
      <c r="L34" s="14"/>
      <c r="M34" s="13"/>
      <c r="N34" s="13"/>
      <c r="O34" s="14"/>
      <c r="P34" s="14"/>
      <c r="Q34" s="14"/>
      <c r="R34" s="14"/>
      <c r="S34" s="14">
        <v>28</v>
      </c>
      <c r="T34" s="14"/>
      <c r="U34" s="14">
        <f t="shared" si="4"/>
        <v>28</v>
      </c>
      <c r="V34" s="26">
        <v>200</v>
      </c>
      <c r="W34" s="26">
        <v>240</v>
      </c>
      <c r="X34" s="26"/>
      <c r="Y34" s="26">
        <v>300</v>
      </c>
      <c r="Z34" s="26"/>
      <c r="AA34" s="26"/>
      <c r="AB34" s="26"/>
      <c r="AC34" s="26"/>
      <c r="AD34" s="26">
        <f t="shared" si="5"/>
        <v>246.66</v>
      </c>
      <c r="AE34" s="26">
        <f t="shared" si="6"/>
        <v>6906.48</v>
      </c>
      <c r="AF34" s="42"/>
    </row>
    <row r="35" spans="1:32" x14ac:dyDescent="0.2">
      <c r="A35" s="43">
        <v>24</v>
      </c>
      <c r="B35" s="36">
        <v>33</v>
      </c>
      <c r="C35" s="16" t="s">
        <v>32</v>
      </c>
      <c r="D35" s="20" t="s">
        <v>3</v>
      </c>
      <c r="E35" s="32" t="s">
        <v>56</v>
      </c>
      <c r="F35" s="20" t="s">
        <v>57</v>
      </c>
      <c r="G35" s="20" t="s">
        <v>6</v>
      </c>
      <c r="H35" s="18"/>
      <c r="I35" s="19"/>
      <c r="J35" s="19"/>
      <c r="K35" s="19"/>
      <c r="L35" s="19"/>
      <c r="M35" s="18"/>
      <c r="N35" s="18"/>
      <c r="O35" s="19"/>
      <c r="P35" s="19"/>
      <c r="Q35" s="19"/>
      <c r="R35" s="19"/>
      <c r="S35" s="19"/>
      <c r="T35" s="19">
        <v>1</v>
      </c>
      <c r="U35" s="19">
        <f t="shared" si="4"/>
        <v>1</v>
      </c>
      <c r="V35" s="37">
        <v>200.09</v>
      </c>
      <c r="W35" s="37">
        <v>245</v>
      </c>
      <c r="X35" s="29"/>
      <c r="Y35" s="29">
        <v>300</v>
      </c>
      <c r="Z35" s="29"/>
      <c r="AA35" s="29"/>
      <c r="AB35" s="29"/>
      <c r="AC35" s="37"/>
      <c r="AD35" s="27">
        <f t="shared" si="5"/>
        <v>248.36</v>
      </c>
      <c r="AE35" s="27">
        <f t="shared" si="6"/>
        <v>248.36</v>
      </c>
      <c r="AF35" s="39">
        <f>SUM(AE35:AE43)</f>
        <v>36982.759999999995</v>
      </c>
    </row>
    <row r="36" spans="1:32" ht="47.25" x14ac:dyDescent="0.2">
      <c r="A36" s="44"/>
      <c r="B36" s="36">
        <v>34</v>
      </c>
      <c r="C36" s="16" t="s">
        <v>13</v>
      </c>
      <c r="D36" s="20" t="s">
        <v>3</v>
      </c>
      <c r="E36" s="33" t="s">
        <v>56</v>
      </c>
      <c r="F36" s="20" t="s">
        <v>57</v>
      </c>
      <c r="G36" s="20" t="s">
        <v>6</v>
      </c>
      <c r="H36" s="18"/>
      <c r="I36" s="19"/>
      <c r="J36" s="19"/>
      <c r="K36" s="19"/>
      <c r="L36" s="19"/>
      <c r="M36" s="18"/>
      <c r="N36" s="18"/>
      <c r="O36" s="19"/>
      <c r="P36" s="19"/>
      <c r="Q36" s="19"/>
      <c r="R36" s="19"/>
      <c r="S36" s="19"/>
      <c r="T36" s="19">
        <v>2</v>
      </c>
      <c r="U36" s="19">
        <f>SUM(H36:T36)</f>
        <v>2</v>
      </c>
      <c r="V36" s="37">
        <v>1000</v>
      </c>
      <c r="W36" s="37">
        <v>1115</v>
      </c>
      <c r="X36" s="37"/>
      <c r="Y36" s="37">
        <v>1200</v>
      </c>
      <c r="Z36" s="37"/>
      <c r="AA36" s="37"/>
      <c r="AB36" s="37"/>
      <c r="AC36" s="37"/>
      <c r="AD36" s="27">
        <f>ROUNDDOWN(AVERAGE(V36:AC36),2)</f>
        <v>1105</v>
      </c>
      <c r="AE36" s="27">
        <f>AD36*U36</f>
        <v>2210</v>
      </c>
      <c r="AF36" s="39"/>
    </row>
    <row r="37" spans="1:32" ht="47.25" x14ac:dyDescent="0.2">
      <c r="A37" s="44"/>
      <c r="B37" s="36">
        <v>35</v>
      </c>
      <c r="C37" s="16" t="s">
        <v>12</v>
      </c>
      <c r="D37" s="20" t="s">
        <v>3</v>
      </c>
      <c r="E37" s="33" t="s">
        <v>56</v>
      </c>
      <c r="F37" s="20" t="s">
        <v>57</v>
      </c>
      <c r="G37" s="20" t="s">
        <v>6</v>
      </c>
      <c r="H37" s="18"/>
      <c r="I37" s="19"/>
      <c r="J37" s="19"/>
      <c r="K37" s="19"/>
      <c r="L37" s="19"/>
      <c r="M37" s="18"/>
      <c r="N37" s="18"/>
      <c r="O37" s="19"/>
      <c r="P37" s="19"/>
      <c r="Q37" s="19"/>
      <c r="R37" s="19"/>
      <c r="S37" s="19"/>
      <c r="T37" s="19">
        <v>30</v>
      </c>
      <c r="U37" s="19">
        <f t="shared" si="4"/>
        <v>30</v>
      </c>
      <c r="V37" s="37">
        <v>750</v>
      </c>
      <c r="W37" s="37">
        <v>775</v>
      </c>
      <c r="X37" s="29"/>
      <c r="Y37" s="29">
        <v>800</v>
      </c>
      <c r="Z37" s="29"/>
      <c r="AA37" s="29"/>
      <c r="AB37" s="29"/>
      <c r="AC37" s="37"/>
      <c r="AD37" s="27">
        <f t="shared" si="5"/>
        <v>775</v>
      </c>
      <c r="AE37" s="27">
        <f t="shared" si="6"/>
        <v>23250</v>
      </c>
      <c r="AF37" s="39"/>
    </row>
    <row r="38" spans="1:32" ht="31.5" x14ac:dyDescent="0.2">
      <c r="A38" s="44"/>
      <c r="B38" s="36">
        <v>36</v>
      </c>
      <c r="C38" s="16" t="s">
        <v>28</v>
      </c>
      <c r="D38" s="20" t="s">
        <v>3</v>
      </c>
      <c r="E38" s="33" t="s">
        <v>56</v>
      </c>
      <c r="F38" s="20" t="s">
        <v>57</v>
      </c>
      <c r="G38" s="20" t="s">
        <v>6</v>
      </c>
      <c r="H38" s="18"/>
      <c r="I38" s="19"/>
      <c r="J38" s="19"/>
      <c r="K38" s="19"/>
      <c r="L38" s="19"/>
      <c r="M38" s="18"/>
      <c r="N38" s="18"/>
      <c r="O38" s="19"/>
      <c r="P38" s="19"/>
      <c r="Q38" s="19"/>
      <c r="R38" s="19"/>
      <c r="S38" s="19"/>
      <c r="T38" s="19">
        <v>2</v>
      </c>
      <c r="U38" s="19">
        <f>SUM(H38:T38)</f>
        <v>2</v>
      </c>
      <c r="V38" s="37">
        <v>100</v>
      </c>
      <c r="W38" s="37">
        <v>210</v>
      </c>
      <c r="X38" s="37"/>
      <c r="Y38" s="37">
        <v>300</v>
      </c>
      <c r="Z38" s="37"/>
      <c r="AA38" s="37"/>
      <c r="AB38" s="37"/>
      <c r="AC38" s="37"/>
      <c r="AD38" s="27">
        <f>ROUNDDOWN(AVERAGE(V38:AC38),2)</f>
        <v>203.33</v>
      </c>
      <c r="AE38" s="27">
        <f>AD38*U38</f>
        <v>406.66</v>
      </c>
      <c r="AF38" s="39"/>
    </row>
    <row r="39" spans="1:32" x14ac:dyDescent="0.2">
      <c r="A39" s="44"/>
      <c r="B39" s="36">
        <v>37</v>
      </c>
      <c r="C39" s="16" t="s">
        <v>8</v>
      </c>
      <c r="D39" s="20" t="s">
        <v>2</v>
      </c>
      <c r="E39" s="33" t="s">
        <v>56</v>
      </c>
      <c r="F39" s="20" t="s">
        <v>57</v>
      </c>
      <c r="G39" s="20" t="s">
        <v>6</v>
      </c>
      <c r="H39" s="18"/>
      <c r="I39" s="19"/>
      <c r="J39" s="19"/>
      <c r="K39" s="19"/>
      <c r="L39" s="19"/>
      <c r="M39" s="18"/>
      <c r="N39" s="18"/>
      <c r="O39" s="19"/>
      <c r="P39" s="19"/>
      <c r="Q39" s="19"/>
      <c r="R39" s="19"/>
      <c r="S39" s="19"/>
      <c r="T39" s="19">
        <v>10</v>
      </c>
      <c r="U39" s="19">
        <f t="shared" si="4"/>
        <v>10</v>
      </c>
      <c r="V39" s="37">
        <v>80</v>
      </c>
      <c r="W39" s="37">
        <v>90</v>
      </c>
      <c r="X39" s="37"/>
      <c r="Y39" s="37">
        <v>100</v>
      </c>
      <c r="Z39" s="37"/>
      <c r="AA39" s="37"/>
      <c r="AB39" s="37"/>
      <c r="AC39" s="37"/>
      <c r="AD39" s="27">
        <f t="shared" si="5"/>
        <v>90</v>
      </c>
      <c r="AE39" s="27">
        <f t="shared" si="6"/>
        <v>900</v>
      </c>
      <c r="AF39" s="39"/>
    </row>
    <row r="40" spans="1:32" x14ac:dyDescent="0.2">
      <c r="A40" s="44"/>
      <c r="B40" s="36">
        <v>38</v>
      </c>
      <c r="C40" s="16" t="s">
        <v>62</v>
      </c>
      <c r="D40" s="20" t="s">
        <v>2</v>
      </c>
      <c r="E40" s="33" t="s">
        <v>56</v>
      </c>
      <c r="F40" s="20" t="s">
        <v>57</v>
      </c>
      <c r="G40" s="20" t="s">
        <v>6</v>
      </c>
      <c r="H40" s="18"/>
      <c r="I40" s="19"/>
      <c r="J40" s="19"/>
      <c r="K40" s="19"/>
      <c r="L40" s="19"/>
      <c r="M40" s="18"/>
      <c r="N40" s="18"/>
      <c r="O40" s="19"/>
      <c r="P40" s="19"/>
      <c r="Q40" s="19"/>
      <c r="R40" s="19"/>
      <c r="S40" s="19"/>
      <c r="T40" s="19">
        <v>10</v>
      </c>
      <c r="U40" s="19">
        <f t="shared" si="4"/>
        <v>10</v>
      </c>
      <c r="V40" s="37">
        <v>100</v>
      </c>
      <c r="W40" s="37">
        <v>90</v>
      </c>
      <c r="X40" s="37"/>
      <c r="Y40" s="37">
        <v>120</v>
      </c>
      <c r="Z40" s="37"/>
      <c r="AA40" s="37"/>
      <c r="AB40" s="37"/>
      <c r="AC40" s="37"/>
      <c r="AD40" s="27">
        <f t="shared" si="5"/>
        <v>103.33</v>
      </c>
      <c r="AE40" s="27">
        <f t="shared" si="6"/>
        <v>1033.3</v>
      </c>
      <c r="AF40" s="39"/>
    </row>
    <row r="41" spans="1:32" x14ac:dyDescent="0.2">
      <c r="A41" s="44"/>
      <c r="B41" s="36">
        <v>39</v>
      </c>
      <c r="C41" s="16" t="s">
        <v>9</v>
      </c>
      <c r="D41" s="20" t="s">
        <v>2</v>
      </c>
      <c r="E41" s="33" t="s">
        <v>56</v>
      </c>
      <c r="F41" s="20" t="s">
        <v>57</v>
      </c>
      <c r="G41" s="20" t="s">
        <v>6</v>
      </c>
      <c r="H41" s="18"/>
      <c r="I41" s="19"/>
      <c r="J41" s="19"/>
      <c r="K41" s="19"/>
      <c r="L41" s="19"/>
      <c r="M41" s="18"/>
      <c r="N41" s="18"/>
      <c r="O41" s="19"/>
      <c r="P41" s="19"/>
      <c r="Q41" s="19"/>
      <c r="R41" s="19"/>
      <c r="S41" s="19"/>
      <c r="T41" s="19">
        <v>10</v>
      </c>
      <c r="U41" s="19">
        <f t="shared" si="4"/>
        <v>10</v>
      </c>
      <c r="V41" s="37">
        <v>100</v>
      </c>
      <c r="W41" s="37">
        <v>90</v>
      </c>
      <c r="X41" s="37"/>
      <c r="Y41" s="37">
        <v>150</v>
      </c>
      <c r="Z41" s="37"/>
      <c r="AA41" s="37"/>
      <c r="AB41" s="37"/>
      <c r="AC41" s="37"/>
      <c r="AD41" s="27">
        <f t="shared" si="5"/>
        <v>113.33</v>
      </c>
      <c r="AE41" s="27">
        <f t="shared" si="6"/>
        <v>1133.3</v>
      </c>
      <c r="AF41" s="39"/>
    </row>
    <row r="42" spans="1:32" x14ac:dyDescent="0.2">
      <c r="A42" s="44"/>
      <c r="B42" s="36">
        <v>40</v>
      </c>
      <c r="C42" s="16" t="s">
        <v>63</v>
      </c>
      <c r="D42" s="20" t="s">
        <v>3</v>
      </c>
      <c r="E42" s="33" t="s">
        <v>56</v>
      </c>
      <c r="F42" s="20" t="s">
        <v>57</v>
      </c>
      <c r="G42" s="20" t="s">
        <v>6</v>
      </c>
      <c r="H42" s="18"/>
      <c r="I42" s="19"/>
      <c r="J42" s="19"/>
      <c r="K42" s="19"/>
      <c r="L42" s="19"/>
      <c r="M42" s="18"/>
      <c r="N42" s="18"/>
      <c r="O42" s="19"/>
      <c r="P42" s="19"/>
      <c r="Q42" s="19"/>
      <c r="R42" s="19"/>
      <c r="S42" s="19"/>
      <c r="T42" s="19">
        <v>3</v>
      </c>
      <c r="U42" s="19">
        <f t="shared" si="4"/>
        <v>3</v>
      </c>
      <c r="V42" s="37">
        <v>200</v>
      </c>
      <c r="W42" s="37">
        <v>240</v>
      </c>
      <c r="X42" s="37"/>
      <c r="Y42" s="37">
        <v>300</v>
      </c>
      <c r="Z42" s="37"/>
      <c r="AA42" s="37"/>
      <c r="AB42" s="37"/>
      <c r="AC42" s="37"/>
      <c r="AD42" s="27">
        <f t="shared" si="5"/>
        <v>246.66</v>
      </c>
      <c r="AE42" s="27">
        <f t="shared" si="6"/>
        <v>739.98</v>
      </c>
      <c r="AF42" s="39"/>
    </row>
    <row r="43" spans="1:32" ht="47.25" x14ac:dyDescent="0.2">
      <c r="A43" s="44"/>
      <c r="B43" s="36">
        <v>41</v>
      </c>
      <c r="C43" s="16" t="s">
        <v>11</v>
      </c>
      <c r="D43" s="20" t="s">
        <v>3</v>
      </c>
      <c r="E43" s="33" t="s">
        <v>56</v>
      </c>
      <c r="F43" s="20" t="s">
        <v>57</v>
      </c>
      <c r="G43" s="20" t="s">
        <v>6</v>
      </c>
      <c r="H43" s="18"/>
      <c r="I43" s="19"/>
      <c r="J43" s="19"/>
      <c r="K43" s="19"/>
      <c r="L43" s="19"/>
      <c r="M43" s="18"/>
      <c r="N43" s="18"/>
      <c r="O43" s="19"/>
      <c r="P43" s="19"/>
      <c r="Q43" s="19"/>
      <c r="R43" s="19"/>
      <c r="S43" s="19"/>
      <c r="T43" s="19">
        <v>12</v>
      </c>
      <c r="U43" s="19">
        <f>SUM(H43:T43)</f>
        <v>12</v>
      </c>
      <c r="V43" s="37">
        <v>575.29</v>
      </c>
      <c r="W43" s="37">
        <v>590</v>
      </c>
      <c r="X43" s="29"/>
      <c r="Y43" s="29">
        <v>600</v>
      </c>
      <c r="Z43" s="29"/>
      <c r="AA43" s="29"/>
      <c r="AB43" s="29"/>
      <c r="AC43" s="37"/>
      <c r="AD43" s="27">
        <f>ROUNDDOWN(AVERAGE(V43:AC43),2)</f>
        <v>588.42999999999995</v>
      </c>
      <c r="AE43" s="27">
        <f>AD43*U43</f>
        <v>7061.16</v>
      </c>
      <c r="AF43" s="39"/>
    </row>
    <row r="44" spans="1:32" x14ac:dyDescent="0.25">
      <c r="AE44" s="35" t="s">
        <v>15</v>
      </c>
      <c r="AF44" s="34">
        <f>SUM(AF3:AF43)</f>
        <v>2210442.2399999993</v>
      </c>
    </row>
  </sheetData>
  <mergeCells count="7">
    <mergeCell ref="A35:A43"/>
    <mergeCell ref="AF35:AF43"/>
    <mergeCell ref="A1:AF1"/>
    <mergeCell ref="AF24:AF32"/>
    <mergeCell ref="A24:A32"/>
    <mergeCell ref="A33:A34"/>
    <mergeCell ref="AF33:AF34"/>
  </mergeCells>
  <pageMargins left="0.51181102362204722" right="0.51181102362204722" top="0.59055118110236227" bottom="0.39370078740157483" header="0" footer="0"/>
  <pageSetup paperSize="9" scale="37" fitToHeight="0" orientation="landscape" r:id="rId1"/>
  <ignoredErrors>
    <ignoredError sqref="U37 U3:U35 U39:U4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para Edital</vt:lpstr>
      <vt:lpstr>'Planilha para Edital'!Area_de_impressao</vt:lpstr>
      <vt:lpstr>'Planilha para Edital'!Titulos_de_impressao</vt:lpstr>
    </vt:vector>
  </TitlesOfParts>
  <Company>UDESC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esag</dc:creator>
  <cp:lastModifiedBy>Lais Bibiana Rodrigues Lagos</cp:lastModifiedBy>
  <cp:lastPrinted>2018-10-25T21:53:01Z</cp:lastPrinted>
  <dcterms:created xsi:type="dcterms:W3CDTF">2009-06-23T17:53:41Z</dcterms:created>
  <dcterms:modified xsi:type="dcterms:W3CDTF">2019-01-14T20:17:19Z</dcterms:modified>
</cp:coreProperties>
</file>